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s>
  <definedNames>
    <definedName name="_xlnm.Print_Area" localSheetId="0">Sheet1!$A$1:$J$33</definedName>
  </definedNames>
  <calcPr calcId="144525"/>
</workbook>
</file>

<file path=xl/sharedStrings.xml><?xml version="1.0" encoding="utf-8"?>
<sst xmlns="http://schemas.openxmlformats.org/spreadsheetml/2006/main" count="113" uniqueCount="92">
  <si>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</si>
  <si>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</si>
  <si>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</si>
  <si>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</si>
  <si>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肝癌肿瘤干细胞及微环境转变引发肝癌的分子机制及肝癌类器官库的建立</t>
  </si>
  <si>
    <t>主管部门</t>
  </si>
  <si>
    <t>北京市卫生健康委员会</t>
  </si>
  <si>
    <t>实施单位</t>
  </si>
  <si>
    <t>北京肝病研究所</t>
  </si>
  <si>
    <t>项目负责人</t>
  </si>
  <si>
    <t>李兵辉</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</si>
  <si>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</si>
  <si>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</si>
  <si>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</si>
  <si>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</si>
  <si>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</si>
  <si>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</si>
  <si>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</si>
  <si>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</si>
  <si>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</si>
  <si>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</si>
  <si>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</si>
  <si>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</si>
  <si>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</si>
  <si>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</si>
  <si>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</si>
  <si>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</si>
  <si>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 揭示肝细胞恶变为肝癌起源细胞，以及起源细胞向肝癌肿瘤干细胞转变并引发肝癌的分子机制，并发现若干肝癌早期诊断标志物。2. 利用质谱流式、成像流式等技术展示肝肿瘤的免疫微环境特征，并初步揭示肝脏免疫微环境的改变对诱导起源细胞发生并引发肝癌状态转化过程的影响和机制。3. 建立一套完整高效的肝肿瘤类器官细胞库的建库流程，并初步达到可用于学术研究的规模。为之后细胞库规模再扩大以及后续药物筛查和个性化诊疗打下基础。</t>
  </si>
  <si>
    <t>1. 探讨了肝细胞恶变为肝癌起源细胞以及起源细胞向肝癌肿瘤干细胞转变并引发肝癌的分子机制，发现关键分子3个，筛选出有价值的肝癌早诊标志物2个。
2. 利用质谱流式和成像流式技术揭示了肝肿瘤的免疫微环境特征，并初步揭示了肝脏免疫微环境免疫亚群改变和代谢重编程对引发肝癌状态转化过程的影响。
3. 建立了一套完整高效的肝肿瘤类器官细胞库的建库流程，并初步达到可用于学术研究的规模，为之后细胞库规模再扩大以及后续药物筛查和个性化诊疗打下基础。</t>
  </si>
  <si>
    <t>绩效指标</t>
  </si>
  <si>
    <t>一级指标</t>
  </si>
  <si>
    <t>二级指标</t>
  </si>
  <si>
    <t>三级指标</t>
  </si>
  <si>
    <t>年度指标值(A)</t>
  </si>
  <si>
    <t>实际完成值(B)</t>
  </si>
  <si>
    <t>分值</t>
  </si>
  <si>
    <t>偏差原因分析及改进措施</t>
  </si>
  <si>
    <t>产出指标（40分）</t>
  </si>
  <si>
    <t>数量指标</t>
  </si>
  <si>
    <t>发表SCI论文</t>
  </si>
  <si>
    <t>≤3篇</t>
  </si>
  <si>
    <t>3篇</t>
  </si>
  <si>
    <t>培养青年人才</t>
  </si>
  <si>
    <t>≤2名</t>
  </si>
  <si>
    <t>1名</t>
  </si>
  <si>
    <t>年初指标值设置偏高</t>
  </si>
  <si>
    <t>培养研究生</t>
  </si>
  <si>
    <t>≤7名</t>
  </si>
  <si>
    <t>5名</t>
  </si>
  <si>
    <t xml:space="preserve"> </t>
  </si>
  <si>
    <t>发现导致肝细胞恶变为起源细胞的关键分子</t>
  </si>
  <si>
    <t>≤10个</t>
  </si>
  <si>
    <t>3个</t>
  </si>
  <si>
    <t>年初指标值设置偏高，发现导致肝细胞恶变为起源细胞的关键分子5个，其中3个分子完成验证，仍有2个分子在验证中</t>
  </si>
  <si>
    <t>筛选出有价值的肝癌早诊标志物</t>
  </si>
  <si>
    <t>≤3个</t>
  </si>
  <si>
    <t>2个</t>
  </si>
  <si>
    <t>年初指标值设置偏高，1个经外部队列验证有诊断价值，另1个正在进行外部队列验证</t>
  </si>
  <si>
    <t>建立完整的样本收纳、档案记录、类器官培养储存及应用的系统</t>
  </si>
  <si>
    <t>≤1套</t>
  </si>
  <si>
    <t>1套</t>
  </si>
  <si>
    <t>质量指标</t>
  </si>
  <si>
    <t>模型建立成功率</t>
  </si>
  <si>
    <t>≥30%</t>
  </si>
  <si>
    <t>SCI文章占比</t>
  </si>
  <si>
    <t>时效指标</t>
  </si>
  <si>
    <t>项目时效</t>
  </si>
  <si>
    <t>≤1年</t>
  </si>
  <si>
    <t>1年</t>
  </si>
  <si>
    <t>成本指标（10分）</t>
  </si>
  <si>
    <t>经济成本指标</t>
  </si>
  <si>
    <t>项目成本</t>
  </si>
  <si>
    <t>≤300万</t>
  </si>
  <si>
    <t>266.42万元</t>
  </si>
  <si>
    <t>社会成本指标</t>
  </si>
  <si>
    <t>不涉及</t>
  </si>
  <si>
    <t>生态成本指标</t>
  </si>
  <si>
    <t>效果指标（30分）</t>
  </si>
  <si>
    <t>经济效益
指标</t>
  </si>
  <si>
    <t>社会效益
指标</t>
  </si>
  <si>
    <t>初步建立一套完整的类器官细胞库平台，为医院肿瘤患者的个性化治疗提供支持，促进肝癌研究发展，提高抗肿瘤药物筛查效率。</t>
  </si>
  <si>
    <t>定性（正向）</t>
  </si>
  <si>
    <t>基于完整建立样本收纳、类器官培养以及保存系统成功建立的基础上，初步建立一套完整的类器官细胞库平台。预计通过抗肿瘤药物筛查试剂盒，对患者肿瘤类器官同时进行96种药物筛选，最终通过细胞形态、生长速度、死亡比例等指标确定针对该肿瘤的特效药物，从而为临床治疗提供线索。</t>
  </si>
  <si>
    <t>为了保证检测准确性，还未将实验结果直接用于患者治疗，该项目仍处于实验室统计验证阶段，下阶段进行临床用药指导。</t>
  </si>
  <si>
    <t>生态效益
指标</t>
  </si>
  <si>
    <t>可持续影响指标</t>
  </si>
  <si>
    <t>满意度
指标（10分）</t>
  </si>
  <si>
    <t>服务对象满意度指标</t>
  </si>
  <si>
    <t>课题组成员满意度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</si>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</sst>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0"/>
      <name val="宋体"/>
      <charset val="134"/>
    </font>
    <font>
      <sz val="11"/>
      <name val="等线"/>
      <charset val="134"/>
      <scheme val="minor"/>
    </font>
    <font>
      <sz val="12"/>
      <color theme="1"/>
      <name val="宋体"/>
      <charset val="134"/>
    </font>
    <font>
      <b/>
      <sz val="12"/>
      <color rgb="FF000000"/>
      <name val="宋体"/>
      <charset val="134"/>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9"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14" fillId="10" borderId="0" applyNumberFormat="0" applyBorder="0" applyAlignment="0" applyProtection="0">
      <alignment vertical="center"/>
    </xf>
    <xf numFmtId="0" fontId="17" fillId="0" borderId="11" applyNumberFormat="0" applyFill="0" applyAlignment="0" applyProtection="0">
      <alignment vertical="center"/>
    </xf>
    <xf numFmtId="0" fontId="14" fillId="11" borderId="0" applyNumberFormat="0" applyBorder="0" applyAlignment="0" applyProtection="0">
      <alignment vertical="center"/>
    </xf>
    <xf numFmtId="0" fontId="23" fillId="12" borderId="12" applyNumberFormat="0" applyAlignment="0" applyProtection="0">
      <alignment vertical="center"/>
    </xf>
    <xf numFmtId="0" fontId="24" fillId="12" borderId="8" applyNumberFormat="0" applyAlignment="0" applyProtection="0">
      <alignment vertical="center"/>
    </xf>
    <xf numFmtId="0" fontId="25" fillId="13" borderId="13"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cellStyleXfs>
  <cellXfs count="47">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6" fillId="0" borderId="1" xfId="0" applyFont="1" applyBorder="1" applyAlignment="1">
      <alignment horizontal="center" vertical="center"/>
    </xf>
    <xf numFmtId="0" fontId="4" fillId="0" borderId="2" xfId="0" applyFont="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4" fillId="0" borderId="6" xfId="0" applyFont="1" applyBorder="1" applyAlignment="1">
      <alignment horizontal="center" vertical="center"/>
    </xf>
    <xf numFmtId="0" fontId="5" fillId="0" borderId="2"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7" xfId="0" applyFont="1" applyBorder="1" applyAlignment="1">
      <alignment horizontal="center" vertical="center"/>
    </xf>
    <xf numFmtId="1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7" xfId="0"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9"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0" fontId="10" fillId="0" borderId="0" xfId="0" applyFont="1"/>
    <xf numFmtId="0" fontId="0" fillId="2" borderId="0" xfId="0" applyFill="1"/>
    <xf numFmtId="0" fontId="0" fillId="2" borderId="0" xfId="0" applyFont="1" applyFill="1"/>
    <xf numFmtId="176" fontId="5" fillId="0" borderId="1" xfId="0" applyNumberFormat="1" applyFont="1" applyBorder="1" applyAlignment="1">
      <alignment horizontal="center" vertical="center" wrapText="1"/>
    </xf>
    <xf numFmtId="0" fontId="0" fillId="0" borderId="0" xfId="0" applyFont="1"/>
    <xf numFmtId="0" fontId="4" fillId="0" borderId="1" xfId="0" applyFont="1" applyFill="1" applyBorder="1" applyAlignment="1">
      <alignment horizontal="center" vertical="center" wrapText="1"/>
    </xf>
    <xf numFmtId="176" fontId="9"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340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3"/>
  <sheetViews>
    <sheetView tabSelected="1" view="pageBreakPreview" zoomScale="55" zoomScaleNormal="100" workbookViewId="0">
      <selection activeCell="I23" sqref="I23"/>
    </sheetView>
  </sheetViews>
  <sheetFormatPr defaultColWidth="9" defaultRowHeight="13.5"/>
  <cols>
    <col min="1" max="1" width="5.33333333333333" customWidth="1"/>
    <col min="2" max="2" width="7.73333333333333" customWidth="1"/>
    <col min="3" max="3" width="12.2666666666667" customWidth="1"/>
    <col min="4" max="4" width="35.0666666666667" customWidth="1"/>
    <col min="5" max="5" width="19.4666666666667" customWidth="1"/>
    <col min="6" max="6" width="13.3333333333333" customWidth="1"/>
    <col min="7" max="7" width="25.0666666666667" customWidth="1"/>
    <col min="8" max="8" width="12.4666666666667" customWidth="1"/>
    <col min="9" max="9" width="11" customWidth="1"/>
    <col min="10" max="10" width="24.2416666666667" customWidth="1"/>
    <col min="11" max="12" width="12.6666666666667"/>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9" t="s">
        <v>10</v>
      </c>
      <c r="E6" s="9"/>
      <c r="F6" s="9"/>
      <c r="G6" s="4" t="s">
        <v>11</v>
      </c>
      <c r="H6" s="8">
        <v>83997424</v>
      </c>
      <c r="I6" s="8"/>
      <c r="J6" s="8"/>
    </row>
    <row r="7" ht="28.5" spans="1:10">
      <c r="A7" s="10" t="s">
        <v>12</v>
      </c>
      <c r="B7" s="10"/>
      <c r="C7" s="10"/>
      <c r="D7" s="4"/>
      <c r="E7" s="10" t="s">
        <v>13</v>
      </c>
      <c r="F7" s="10" t="s">
        <v>14</v>
      </c>
      <c r="G7" s="10" t="s">
        <v>15</v>
      </c>
      <c r="H7" s="10" t="s">
        <v>16</v>
      </c>
      <c r="I7" s="10" t="s">
        <v>17</v>
      </c>
      <c r="J7" s="4" t="s">
        <v>18</v>
      </c>
    </row>
    <row r="8" ht="20" customHeight="1" spans="1:10">
      <c r="A8" s="10"/>
      <c r="B8" s="10"/>
      <c r="C8" s="10"/>
      <c r="D8" s="11" t="s">
        <v>19</v>
      </c>
      <c r="E8" s="4">
        <v>266.42</v>
      </c>
      <c r="F8" s="4">
        <v>266.42</v>
      </c>
      <c r="G8" s="12">
        <f>SUM(G9)</f>
        <v>208.4783</v>
      </c>
      <c r="H8" s="4">
        <v>10</v>
      </c>
      <c r="I8" s="37">
        <f>G8/F8</f>
        <v>0.782517453644621</v>
      </c>
      <c r="J8" s="38">
        <f>10*I8</f>
        <v>7.82517453644621</v>
      </c>
    </row>
    <row r="9" ht="14.25" spans="1:10">
      <c r="A9" s="10"/>
      <c r="B9" s="10"/>
      <c r="C9" s="10"/>
      <c r="D9" s="13" t="s">
        <v>20</v>
      </c>
      <c r="E9" s="4">
        <v>266.42</v>
      </c>
      <c r="F9" s="4">
        <v>266.42</v>
      </c>
      <c r="G9" s="12">
        <v>208.4783</v>
      </c>
      <c r="H9" s="4" t="s">
        <v>21</v>
      </c>
      <c r="I9" s="37">
        <f>G9/F9</f>
        <v>0.782517453644621</v>
      </c>
      <c r="J9" s="10" t="s">
        <v>21</v>
      </c>
    </row>
    <row r="10" ht="25.05" customHeight="1" spans="1:10">
      <c r="A10" s="10"/>
      <c r="B10" s="10"/>
      <c r="C10" s="10"/>
      <c r="D10" s="4" t="s">
        <v>22</v>
      </c>
      <c r="E10" s="4">
        <v>0</v>
      </c>
      <c r="F10" s="4">
        <v>0</v>
      </c>
      <c r="G10" s="12">
        <v>0</v>
      </c>
      <c r="H10" s="4" t="s">
        <v>21</v>
      </c>
      <c r="I10" s="39" t="e">
        <f>G10/F10</f>
        <v>#DIV/0!</v>
      </c>
      <c r="J10" s="10" t="s">
        <v>21</v>
      </c>
    </row>
    <row r="11" ht="19.05" customHeight="1" spans="1:10">
      <c r="A11" s="10"/>
      <c r="B11" s="10"/>
      <c r="C11" s="10"/>
      <c r="D11" s="9" t="s">
        <v>23</v>
      </c>
      <c r="E11" s="4">
        <v>0</v>
      </c>
      <c r="F11" s="4">
        <v>0</v>
      </c>
      <c r="G11" s="4">
        <v>0</v>
      </c>
      <c r="H11" s="4" t="s">
        <v>21</v>
      </c>
      <c r="I11" s="39" t="e">
        <f>G11/F11</f>
        <v>#DIV/0!</v>
      </c>
      <c r="J11" s="10" t="s">
        <v>21</v>
      </c>
    </row>
    <row r="12" ht="26" customHeight="1" spans="1:10">
      <c r="A12" s="14" t="s">
        <v>24</v>
      </c>
      <c r="B12" s="10" t="s">
        <v>25</v>
      </c>
      <c r="C12" s="10"/>
      <c r="D12" s="10"/>
      <c r="E12" s="10"/>
      <c r="F12" s="10" t="s">
        <v>26</v>
      </c>
      <c r="G12" s="10"/>
      <c r="H12" s="10"/>
      <c r="I12" s="10"/>
      <c r="J12" s="10"/>
    </row>
    <row r="13" ht="124.05" customHeight="1" spans="1:10">
      <c r="A13" s="14"/>
      <c r="B13" s="10" t="s">
        <v>27</v>
      </c>
      <c r="C13" s="10"/>
      <c r="D13" s="10"/>
      <c r="E13" s="10"/>
      <c r="F13" s="10" t="s">
        <v>28</v>
      </c>
      <c r="G13" s="10"/>
      <c r="H13" s="10"/>
      <c r="I13" s="10"/>
      <c r="J13" s="10"/>
    </row>
    <row r="14" ht="28.5" spans="1:10">
      <c r="A14" s="14" t="s">
        <v>29</v>
      </c>
      <c r="B14" s="10" t="s">
        <v>30</v>
      </c>
      <c r="C14" s="4" t="s">
        <v>31</v>
      </c>
      <c r="D14" s="4" t="s">
        <v>32</v>
      </c>
      <c r="E14" s="4" t="s">
        <v>33</v>
      </c>
      <c r="F14" s="10" t="s">
        <v>34</v>
      </c>
      <c r="G14" s="10"/>
      <c r="H14" s="10" t="s">
        <v>35</v>
      </c>
      <c r="I14" s="10" t="s">
        <v>18</v>
      </c>
      <c r="J14" s="10" t="s">
        <v>36</v>
      </c>
    </row>
    <row r="15" ht="31" customHeight="1" spans="1:13">
      <c r="A15" s="14"/>
      <c r="B15" s="15" t="s">
        <v>37</v>
      </c>
      <c r="C15" s="16" t="s">
        <v>38</v>
      </c>
      <c r="D15" s="4" t="s">
        <v>39</v>
      </c>
      <c r="E15" s="17" t="s">
        <v>40</v>
      </c>
      <c r="F15" s="18" t="s">
        <v>41</v>
      </c>
      <c r="G15" s="19"/>
      <c r="H15" s="10">
        <v>2</v>
      </c>
      <c r="I15" s="10">
        <v>2</v>
      </c>
      <c r="J15" s="10"/>
      <c r="K15" s="40"/>
      <c r="L15" s="41"/>
      <c r="M15" s="42"/>
    </row>
    <row r="16" ht="32.25" customHeight="1" spans="1:10">
      <c r="A16" s="14"/>
      <c r="B16" s="20"/>
      <c r="C16" s="21"/>
      <c r="D16" s="12" t="s">
        <v>42</v>
      </c>
      <c r="E16" s="17" t="s">
        <v>43</v>
      </c>
      <c r="F16" s="22" t="s">
        <v>44</v>
      </c>
      <c r="G16" s="23"/>
      <c r="H16" s="24">
        <v>1</v>
      </c>
      <c r="I16" s="24">
        <v>0.5</v>
      </c>
      <c r="J16" s="24" t="s">
        <v>45</v>
      </c>
    </row>
    <row r="17" ht="30" customHeight="1" spans="1:16">
      <c r="A17" s="14"/>
      <c r="B17" s="20"/>
      <c r="C17" s="21"/>
      <c r="D17" s="12" t="s">
        <v>46</v>
      </c>
      <c r="E17" s="17" t="s">
        <v>47</v>
      </c>
      <c r="F17" s="22" t="s">
        <v>48</v>
      </c>
      <c r="G17" s="23"/>
      <c r="H17" s="24">
        <v>2</v>
      </c>
      <c r="I17" s="43">
        <f>5/7*2</f>
        <v>1.42857142857143</v>
      </c>
      <c r="J17" s="24" t="s">
        <v>45</v>
      </c>
      <c r="K17" s="40"/>
      <c r="M17" s="44"/>
      <c r="P17" t="s">
        <v>49</v>
      </c>
    </row>
    <row r="18" ht="72" customHeight="1" spans="1:13">
      <c r="A18" s="14"/>
      <c r="B18" s="20"/>
      <c r="C18" s="21"/>
      <c r="D18" s="24" t="s">
        <v>50</v>
      </c>
      <c r="E18" s="17" t="s">
        <v>51</v>
      </c>
      <c r="F18" s="22" t="s">
        <v>52</v>
      </c>
      <c r="G18" s="23"/>
      <c r="H18" s="24">
        <v>1</v>
      </c>
      <c r="I18" s="24">
        <f>3/10*1</f>
        <v>0.3</v>
      </c>
      <c r="J18" s="24" t="s">
        <v>53</v>
      </c>
      <c r="K18" s="40"/>
      <c r="M18" s="44"/>
    </row>
    <row r="19" ht="68" customHeight="1" spans="1:13">
      <c r="A19" s="14"/>
      <c r="B19" s="20"/>
      <c r="C19" s="21"/>
      <c r="D19" s="24" t="s">
        <v>54</v>
      </c>
      <c r="E19" s="17" t="s">
        <v>55</v>
      </c>
      <c r="F19" s="22" t="s">
        <v>56</v>
      </c>
      <c r="G19" s="23"/>
      <c r="H19" s="24">
        <v>2</v>
      </c>
      <c r="I19" s="43">
        <f>2/3*2</f>
        <v>1.33333333333333</v>
      </c>
      <c r="J19" s="24" t="s">
        <v>57</v>
      </c>
      <c r="K19" s="40"/>
      <c r="M19" s="44"/>
    </row>
    <row r="20" ht="34" customHeight="1" spans="1:13">
      <c r="A20" s="14"/>
      <c r="B20" s="20"/>
      <c r="C20" s="25"/>
      <c r="D20" s="10" t="s">
        <v>58</v>
      </c>
      <c r="E20" s="17" t="s">
        <v>59</v>
      </c>
      <c r="F20" s="18" t="s">
        <v>60</v>
      </c>
      <c r="G20" s="19"/>
      <c r="H20" s="10">
        <v>2</v>
      </c>
      <c r="I20" s="10">
        <v>2</v>
      </c>
      <c r="J20" s="4"/>
      <c r="K20" s="40"/>
      <c r="M20" s="44"/>
    </row>
    <row r="21" ht="32" customHeight="1" spans="1:13">
      <c r="A21" s="14"/>
      <c r="B21" s="20"/>
      <c r="C21" s="16" t="s">
        <v>61</v>
      </c>
      <c r="D21" s="10" t="s">
        <v>62</v>
      </c>
      <c r="E21" s="10" t="s">
        <v>63</v>
      </c>
      <c r="F21" s="26">
        <v>0.466</v>
      </c>
      <c r="G21" s="26"/>
      <c r="H21" s="10">
        <v>10</v>
      </c>
      <c r="I21" s="10">
        <v>10</v>
      </c>
      <c r="J21" s="45"/>
      <c r="K21" s="40"/>
      <c r="M21" s="44"/>
    </row>
    <row r="22" ht="28" customHeight="1" spans="1:10">
      <c r="A22" s="14"/>
      <c r="B22" s="20"/>
      <c r="C22" s="25"/>
      <c r="D22" s="10" t="s">
        <v>64</v>
      </c>
      <c r="E22" s="27">
        <v>1</v>
      </c>
      <c r="F22" s="27">
        <v>1</v>
      </c>
      <c r="G22" s="10"/>
      <c r="H22" s="10">
        <v>10</v>
      </c>
      <c r="I22" s="10">
        <v>10</v>
      </c>
      <c r="J22" s="4"/>
    </row>
    <row r="23" ht="32" customHeight="1" spans="1:10">
      <c r="A23" s="14"/>
      <c r="B23" s="28"/>
      <c r="C23" s="4" t="s">
        <v>65</v>
      </c>
      <c r="D23" s="10" t="s">
        <v>66</v>
      </c>
      <c r="E23" s="10" t="s">
        <v>67</v>
      </c>
      <c r="F23" s="10" t="s">
        <v>68</v>
      </c>
      <c r="G23" s="10"/>
      <c r="H23" s="10">
        <v>10</v>
      </c>
      <c r="I23" s="10">
        <v>10</v>
      </c>
      <c r="J23" s="4"/>
    </row>
    <row r="24" ht="38" customHeight="1" spans="1:10">
      <c r="A24" s="14"/>
      <c r="B24" s="29" t="s">
        <v>69</v>
      </c>
      <c r="C24" s="10" t="s">
        <v>70</v>
      </c>
      <c r="D24" s="10" t="s">
        <v>71</v>
      </c>
      <c r="E24" s="10" t="s">
        <v>72</v>
      </c>
      <c r="F24" s="10" t="s">
        <v>73</v>
      </c>
      <c r="G24" s="10"/>
      <c r="H24" s="10">
        <v>10</v>
      </c>
      <c r="I24" s="10">
        <v>10</v>
      </c>
      <c r="J24" s="4"/>
    </row>
    <row r="25" ht="38" customHeight="1" spans="1:10">
      <c r="A25" s="14"/>
      <c r="B25" s="30"/>
      <c r="C25" s="10" t="s">
        <v>74</v>
      </c>
      <c r="D25" s="10" t="s">
        <v>75</v>
      </c>
      <c r="E25" s="10" t="s">
        <v>75</v>
      </c>
      <c r="F25" s="10" t="s">
        <v>75</v>
      </c>
      <c r="G25" s="10"/>
      <c r="H25" s="10"/>
      <c r="I25" s="10"/>
      <c r="J25" s="4"/>
    </row>
    <row r="26" ht="38" customHeight="1" spans="1:10">
      <c r="A26" s="14"/>
      <c r="B26" s="31"/>
      <c r="C26" s="10" t="s">
        <v>76</v>
      </c>
      <c r="D26" s="10" t="s">
        <v>75</v>
      </c>
      <c r="E26" s="10" t="s">
        <v>75</v>
      </c>
      <c r="F26" s="10" t="s">
        <v>75</v>
      </c>
      <c r="G26" s="10"/>
      <c r="H26" s="10"/>
      <c r="I26" s="10"/>
      <c r="J26" s="4"/>
    </row>
    <row r="27" ht="28.5" spans="1:10">
      <c r="A27" s="14"/>
      <c r="B27" s="32" t="s">
        <v>77</v>
      </c>
      <c r="C27" s="32" t="s">
        <v>78</v>
      </c>
      <c r="D27" s="10" t="s">
        <v>75</v>
      </c>
      <c r="E27" s="10" t="s">
        <v>75</v>
      </c>
      <c r="F27" s="10" t="s">
        <v>75</v>
      </c>
      <c r="G27" s="10"/>
      <c r="H27" s="10"/>
      <c r="I27" s="4"/>
      <c r="J27" s="4"/>
    </row>
    <row r="28" ht="122" customHeight="1" spans="1:13">
      <c r="A28" s="14"/>
      <c r="B28" s="32"/>
      <c r="C28" s="32" t="s">
        <v>79</v>
      </c>
      <c r="D28" s="10" t="s">
        <v>80</v>
      </c>
      <c r="E28" s="10" t="s">
        <v>81</v>
      </c>
      <c r="F28" s="10" t="s">
        <v>82</v>
      </c>
      <c r="G28" s="10"/>
      <c r="H28" s="10">
        <v>30</v>
      </c>
      <c r="I28" s="4">
        <v>28</v>
      </c>
      <c r="J28" s="10" t="s">
        <v>83</v>
      </c>
      <c r="K28" s="40"/>
      <c r="M28" s="44"/>
    </row>
    <row r="29" ht="37.05" customHeight="1" spans="1:10">
      <c r="A29" s="14"/>
      <c r="B29" s="32"/>
      <c r="C29" s="32" t="s">
        <v>84</v>
      </c>
      <c r="D29" s="10" t="s">
        <v>75</v>
      </c>
      <c r="E29" s="10" t="s">
        <v>75</v>
      </c>
      <c r="F29" s="10" t="s">
        <v>75</v>
      </c>
      <c r="G29" s="10"/>
      <c r="H29" s="10"/>
      <c r="I29" s="4"/>
      <c r="J29" s="4"/>
    </row>
    <row r="30" ht="40.05" customHeight="1" spans="1:10">
      <c r="A30" s="14"/>
      <c r="B30" s="32"/>
      <c r="C30" s="32" t="s">
        <v>85</v>
      </c>
      <c r="D30" s="10" t="s">
        <v>75</v>
      </c>
      <c r="E30" s="10" t="s">
        <v>75</v>
      </c>
      <c r="F30" s="10" t="s">
        <v>75</v>
      </c>
      <c r="G30" s="10"/>
      <c r="H30" s="10"/>
      <c r="I30" s="4"/>
      <c r="J30" s="4"/>
    </row>
    <row r="31" ht="64" customHeight="1" spans="1:10">
      <c r="A31" s="14"/>
      <c r="B31" s="32" t="s">
        <v>86</v>
      </c>
      <c r="C31" s="32" t="s">
        <v>87</v>
      </c>
      <c r="D31" s="10" t="s">
        <v>88</v>
      </c>
      <c r="E31" s="4" t="s">
        <v>89</v>
      </c>
      <c r="F31" s="33">
        <v>0.976</v>
      </c>
      <c r="G31" s="4"/>
      <c r="H31" s="10">
        <v>10</v>
      </c>
      <c r="I31" s="4">
        <v>10</v>
      </c>
      <c r="J31" s="10"/>
    </row>
    <row r="32" ht="27" customHeight="1" spans="1:10">
      <c r="A32" s="34" t="s">
        <v>90</v>
      </c>
      <c r="B32" s="34"/>
      <c r="C32" s="34"/>
      <c r="D32" s="34"/>
      <c r="E32" s="34"/>
      <c r="F32" s="34"/>
      <c r="G32" s="34"/>
      <c r="H32" s="34">
        <v>100</v>
      </c>
      <c r="I32" s="46">
        <f>SUM(I15:I31)+J8</f>
        <v>93.387079298351</v>
      </c>
      <c r="J32" s="4"/>
    </row>
    <row r="33" ht="161" customHeight="1" spans="1:10">
      <c r="A33" s="35" t="s">
        <v>91</v>
      </c>
      <c r="B33" s="36"/>
      <c r="C33" s="36"/>
      <c r="D33" s="36"/>
      <c r="E33" s="36"/>
      <c r="F33" s="36"/>
      <c r="G33" s="36"/>
      <c r="H33" s="36"/>
      <c r="I33" s="36"/>
      <c r="J33" s="36"/>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3"/>
    <mergeCell ref="B24:B26"/>
    <mergeCell ref="B27:B30"/>
    <mergeCell ref="C15:C20"/>
    <mergeCell ref="C21:C22"/>
    <mergeCell ref="A7:C11"/>
  </mergeCells>
  <pageMargins left="0.708661417322835" right="0.511811023622047" top="0.551181102362205" bottom="0.551181102362205" header="0.31496062992126" footer="0.31496062992126"/>
  <pageSetup paperSize="9" scale="5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2015-06-07T10:17:00Z</dcterms:created>
  <cp:lastPrinted>2020-04-24T18:17:00Z</cp:lastPrinted>
  <dcterms:modified xsi:type="dcterms:W3CDTF">2024-05-24T00:47:35Z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2052-11.8.2.12089</vt:lpwstr>
  </property>
  <property fmtid="{D5CDD505-2E9C-101B-9397-08002B2CF9AE}" pid="3" name="ICV">
    <vt:lpwstr>1E1106250A2143A5A4F6B76CF8245594_13</vt:lpwstr>
  </property>
</Properties>
</file>