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37644\Desktop\卫健委-审核表\国合处-待确认\"/>
    </mc:Choice>
  </mc:AlternateContent>
  <xr:revisionPtr revIDLastSave="0" documentId="13_ncr:1_{61A011A1-AFD2-4E55-93AD-8BFB8A24E94E}"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G8" i="1"/>
  <c r="G11" i="1"/>
  <c r="F8" i="1"/>
  <c r="F11" i="1"/>
  <c r="E8" i="1"/>
  <c r="E11" i="1"/>
  <c r="I8" i="1" l="1"/>
  <c r="J8" i="1" s="1"/>
  <c r="I26" i="1" s="1"/>
</calcChain>
</file>

<file path=xl/sharedStrings.xml><?xml version="1.0" encoding="utf-8"?>
<sst xmlns="http://schemas.openxmlformats.org/spreadsheetml/2006/main" count="94" uniqueCount="72">
  <si>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</si>
  <si>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</si>
  <si>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</si>
  <si>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</si>
  <si>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</si>
  <si>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</si>
  <si>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</si>
  <si>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项目负责人</t>
  </si>
  <si>
    <t>鲍华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</si>
  <si>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</si>
  <si>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</si>
  <si>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</si>
  <si>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</si>
  <si>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</si>
  <si>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</si>
  <si>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</si>
  <si>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</si>
  <si>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</si>
  <si>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</si>
  <si>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</si>
  <si>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</si>
  <si>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</si>
  <si>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</si>
  <si>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</si>
  <si>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</si>
  <si>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受国家卫生健康委委托，北京市卫生健康委负责组派援几内亚、援瓦努阿图医疗队等援外任务。根据国家卫生健康委援外医疗预算申报、管理和执行文件规定，国家卫生健康委每年将援外医疗队预算批复下达到各承派省市自治区，并拨付相关资金。市卫生健康委负责组织援外医疗队的培训、日常管理、创新项目等，完成好国家卫生援外的政治任务，服务国家总体外交。</t>
  </si>
  <si>
    <t>2023年举办了北京市派遣援外医疗队55周年纪念会议暨援外医疗队工作总结会，系统总结了我市55年来援外医疗队工作成绩，分析研判援外医疗工作形势，为未来重点工作指明方向。积极配合中宣部、国家卫生健康委做好第24批援几内亚医疗队队长王振常的宣传工作，成为“时代楷模”——中国援外医疗队的优秀代表。北京日报、北京晚报、新京报和学习强国等媒体多次集中宣传报道我市援外医疗队的事迹，取得良好的社会反响。在中国援外医疗队派遣60周年纪念暨表彰大会上，我市1个集体（第29批援几内亚中国医疗队）和2名个人（赵兴山、王兴文）分别荣获全国援外医疗工作先进集体和先进个人称号。</t>
  </si>
  <si>
    <t>绩效指标</t>
  </si>
  <si>
    <t>一级指标</t>
  </si>
  <si>
    <t>二级指标</t>
  </si>
  <si>
    <t>三级指标</t>
  </si>
  <si>
    <t>年度指标值(A)</t>
  </si>
  <si>
    <t>实际完成值(B)</t>
  </si>
  <si>
    <t>分值</t>
  </si>
  <si>
    <t>偏差原因分析及改进措施</t>
  </si>
  <si>
    <t>产出指标（40分）</t>
  </si>
  <si>
    <t>数量指标</t>
  </si>
  <si>
    <t>医疗队派出批次</t>
  </si>
  <si>
    <t>=2批</t>
  </si>
  <si>
    <t>2批</t>
  </si>
  <si>
    <t>质量指标</t>
  </si>
  <si>
    <t>按国家卫生健康委程序完成各项工作</t>
  </si>
  <si>
    <t>时效指标</t>
  </si>
  <si>
    <t>工作目标完成时间</t>
  </si>
  <si>
    <t>≤12月</t>
  </si>
  <si>
    <t>12月</t>
  </si>
  <si>
    <t>成本指标（10分）</t>
  </si>
  <si>
    <t>经济成本指标</t>
  </si>
  <si>
    <t>项目预算控制数</t>
  </si>
  <si>
    <t>社会成本指标</t>
  </si>
  <si>
    <t>生态成本指标</t>
  </si>
  <si>
    <t>效果指标（30分）</t>
  </si>
  <si>
    <t>经济效益
指标</t>
  </si>
  <si>
    <t>社会效益
指标</t>
  </si>
  <si>
    <t>社会效益</t>
  </si>
  <si>
    <t>2023年8月，由中国援建的几内亚中几友好医院二期项目正式交付几方使用。二期项目的启用，不仅为几内亚全方位提升临床诊疗水平创造了必要的硬件条件，也为几内亚心脑血管疾病介入诊疗技术本土化培养了优秀的专业人才，更为推动构建中非卫生健康共同体写下重要一笔。2023年7月，市卫生健康委组织申报的中非30个对口机制合作项目“中几友好医院心脑血管疾病一体化诊疗项目”获批，在已完成的中非友好医院建设试点项目基础上，下一个3年对口医院合作项目顺利启动，相关设备耗材采购、短期专家组赴几内亚示教指导等活动顺利开展，远程医学平台项目完成第一阶段招标工作。
首批援瓦努阿图医疗队克服气候、环境、语言、生活等困难，勇敢面对地震和飓风灾害，高质量、高水平圆满完成为期1年的任务回国。医疗队不断提高受援医院医疗质量，保障医疗安全；开展系统教学培训，因地制宜开展微创手术技术；满足基层需求，到达艰苦外岛义诊；深入社会基层调研，推广疾病预防理念；如期完成医疗队驻地改造工程。仅仅一年的时间，中国医疗队的故事在瓦努阿图家喻户晓，瓦努阿图总统向9名队员分别颁发国家勋章，以表彰医疗队为提升当地医疗卫生服务水平和巩固中瓦两国医疗卫生合作做出的卓越贡献。</t>
  </si>
  <si>
    <t>生态效益
指标</t>
  </si>
  <si>
    <t>可持续影响指标</t>
  </si>
  <si>
    <t>满意度
指标（10分）</t>
  </si>
  <si>
    <t>服务对象满意度指标</t>
  </si>
  <si>
    <t>援外医疗队承派单位、援外医疗队队员满意度</t>
  </si>
  <si>
    <t>≥90%</t>
  </si>
  <si>
    <t>总分：</t>
  </si>
  <si>
    <t>北京市卫生健康委员会机关</t>
    <phoneticPr fontId="12" type="noConversion"/>
  </si>
  <si>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phoneticPr fontId="12" type="noConversion"/>
  </si>
  <si>
    <t>服务国家总体外交，为受援国人民健康服务，推动构建人类卫生健康共同体</t>
    <phoneticPr fontId="12" type="noConversion"/>
  </si>
  <si>
    <t>无</t>
    <phoneticPr fontId="12" type="noConversion"/>
  </si>
  <si>
    <t>指标量化程度有待加强</t>
    <phoneticPr fontId="12" type="noConversion"/>
  </si>
  <si>
    <t>满意度资料收集工作有待完善</t>
    <phoneticPr fontId="12" type="noConversion"/>
  </si>
  <si>
    <t>2359.3906万元</t>
    <phoneticPr fontId="12" type="noConversion"/>
  </si>
  <si>
    <t>2023年国家援外医疗专项经费</t>
    <phoneticPr fontId="12" type="noConversion"/>
  </si>
  <si>
    <t>≤2473.157583万元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</si>
</sst>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1"/>
      <name val="宋体"/>
      <family val="3"/>
      <charset val="134"/>
    </font>
    <font>
      <b/>
      <sz val="12"/>
      <color rgb="FF000000"/>
      <name val="宋体"/>
      <family val="3"/>
      <charset val="134"/>
    </font>
    <font>
      <sz val="10"/>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1" fillId="0" borderId="0" applyFont="0" applyFill="0" applyBorder="0" applyAlignment="0" applyProtection="0">
      <alignment vertical="center"/>
    </xf>
  </cellStyleXfs>
  <cellXfs count="40">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6" fillId="0" borderId="5" xfId="0" applyNumberFormat="1" applyFont="1" applyBorder="1" applyAlignment="1">
      <alignment horizontal="center" vertical="center" wrapText="1"/>
    </xf>
    <xf numFmtId="9" fontId="4" fillId="0" borderId="1" xfId="1" applyFont="1" applyBorder="1" applyAlignment="1">
      <alignment horizontal="center" vertical="center"/>
    </xf>
    <xf numFmtId="0" fontId="6" fillId="0" borderId="1" xfId="0" quotePrefix="1" applyFont="1" applyBorder="1" applyAlignment="1">
      <alignment horizontal="center" vertical="center" wrapText="1"/>
    </xf>
    <xf numFmtId="2" fontId="4"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11" fillId="0" borderId="0" xfId="0" applyFont="1"/>
    <xf numFmtId="0" fontId="4" fillId="0" borderId="4"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
  <sheetViews>
    <sheetView tabSelected="1" view="pageBreakPreview" topLeftCell="A2" zoomScale="80" zoomScaleNormal="100" zoomScaleSheetLayoutView="80" workbookViewId="0">
      <selection activeCell="N15" sqref="N15"/>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6" customWidth="1"/>
    <col min="7" max="7" width="11.6640625" customWidth="1"/>
    <col min="8" max="8" width="12.46484375" customWidth="1"/>
    <col min="9" max="9" width="11" customWidth="1"/>
    <col min="10" max="10" width="14.59765625" customWidth="1"/>
    <col min="15" max="15" width="10.3984375"/>
    <col min="16" max="16" width="12.59765625"/>
  </cols>
  <sheetData>
    <row r="1" spans="1:11" ht="27" customHeight="1">
      <c r="A1" s="1" t="s">
        <v>0</v>
      </c>
    </row>
    <row r="2" spans="1:11" ht="34.049999999999997" customHeight="1">
      <c r="A2" s="19" t="s">
        <v>1</v>
      </c>
      <c r="B2" s="19"/>
      <c r="C2" s="19"/>
      <c r="D2" s="19"/>
      <c r="E2" s="19"/>
      <c r="F2" s="19"/>
      <c r="G2" s="19"/>
      <c r="H2" s="19"/>
      <c r="I2" s="19"/>
      <c r="J2" s="19"/>
    </row>
    <row r="3" spans="1:11" ht="18.75" customHeight="1">
      <c r="A3" s="20" t="s">
        <v>2</v>
      </c>
      <c r="B3" s="20"/>
      <c r="C3" s="20"/>
      <c r="D3" s="20"/>
      <c r="E3" s="20"/>
      <c r="F3" s="20"/>
      <c r="G3" s="20"/>
      <c r="H3" s="20"/>
      <c r="I3" s="20"/>
      <c r="J3" s="20"/>
    </row>
    <row r="4" spans="1:11" ht="20" customHeight="1">
      <c r="A4" s="21" t="s">
        <v>3</v>
      </c>
      <c r="B4" s="21"/>
      <c r="C4" s="21"/>
      <c r="D4" s="21" t="s">
        <v>70</v>
      </c>
      <c r="E4" s="21"/>
      <c r="F4" s="21"/>
      <c r="G4" s="21"/>
      <c r="H4" s="21"/>
      <c r="I4" s="21"/>
      <c r="J4" s="21"/>
    </row>
    <row r="5" spans="1:11" ht="20" customHeight="1">
      <c r="A5" s="21" t="s">
        <v>4</v>
      </c>
      <c r="B5" s="21"/>
      <c r="C5" s="21"/>
      <c r="D5" s="22" t="s">
        <v>5</v>
      </c>
      <c r="E5" s="23"/>
      <c r="F5" s="24"/>
      <c r="G5" s="2" t="s">
        <v>6</v>
      </c>
      <c r="H5" s="25" t="s">
        <v>63</v>
      </c>
      <c r="I5" s="25"/>
      <c r="J5" s="25"/>
    </row>
    <row r="6" spans="1:11" ht="20" customHeight="1">
      <c r="A6" s="21" t="s">
        <v>7</v>
      </c>
      <c r="B6" s="21"/>
      <c r="C6" s="21"/>
      <c r="D6" s="21" t="s">
        <v>8</v>
      </c>
      <c r="E6" s="21"/>
      <c r="F6" s="6"/>
      <c r="G6" s="2" t="s">
        <v>9</v>
      </c>
      <c r="H6" s="25">
        <v>55532563</v>
      </c>
      <c r="I6" s="25"/>
      <c r="J6" s="25"/>
    </row>
    <row r="7" spans="1:11" ht="31.5">
      <c r="A7" s="25" t="s">
        <v>10</v>
      </c>
      <c r="B7" s="25"/>
      <c r="C7" s="25"/>
      <c r="D7" s="2"/>
      <c r="E7" s="3" t="s">
        <v>11</v>
      </c>
      <c r="F7" s="3" t="s">
        <v>12</v>
      </c>
      <c r="G7" s="3" t="s">
        <v>13</v>
      </c>
      <c r="H7" s="3" t="s">
        <v>14</v>
      </c>
      <c r="I7" s="3" t="s">
        <v>15</v>
      </c>
      <c r="J7" s="2" t="s">
        <v>16</v>
      </c>
    </row>
    <row r="8" spans="1:11" ht="20" customHeight="1">
      <c r="A8" s="25"/>
      <c r="B8" s="25"/>
      <c r="C8" s="25"/>
      <c r="D8" s="4" t="s">
        <v>17</v>
      </c>
      <c r="E8" s="2">
        <f>SUM(E9:E11)</f>
        <v>2473.1575829999997</v>
      </c>
      <c r="F8" s="2">
        <f>SUM(F9:F11)</f>
        <v>2473.1575829999997</v>
      </c>
      <c r="G8" s="2">
        <f>SUM(G9:G11)</f>
        <v>2359.3906000000002</v>
      </c>
      <c r="H8" s="2">
        <v>10</v>
      </c>
      <c r="I8" s="13">
        <f>G8/F8</f>
        <v>0.95399929879842216</v>
      </c>
      <c r="J8" s="15">
        <f>10*I8</f>
        <v>9.5399929879842222</v>
      </c>
    </row>
    <row r="9" spans="1:11" ht="31.5">
      <c r="A9" s="25"/>
      <c r="B9" s="25"/>
      <c r="C9" s="25"/>
      <c r="D9" s="5" t="s">
        <v>18</v>
      </c>
      <c r="E9" s="38"/>
      <c r="F9" s="38"/>
      <c r="G9" s="38"/>
      <c r="H9" s="2" t="s">
        <v>19</v>
      </c>
      <c r="I9" s="2" t="s">
        <v>19</v>
      </c>
      <c r="J9" s="3" t="s">
        <v>19</v>
      </c>
      <c r="K9" s="17"/>
    </row>
    <row r="10" spans="1:11" ht="25.05" customHeight="1">
      <c r="A10" s="25"/>
      <c r="B10" s="25"/>
      <c r="C10" s="25"/>
      <c r="D10" s="2" t="s">
        <v>20</v>
      </c>
      <c r="E10" s="2"/>
      <c r="F10" s="2"/>
      <c r="G10" s="2"/>
      <c r="H10" s="2" t="s">
        <v>19</v>
      </c>
      <c r="I10" s="2" t="s">
        <v>19</v>
      </c>
      <c r="J10" s="3" t="s">
        <v>19</v>
      </c>
      <c r="K10" s="18"/>
    </row>
    <row r="11" spans="1:11" ht="19.05" customHeight="1">
      <c r="A11" s="25"/>
      <c r="B11" s="25"/>
      <c r="C11" s="25"/>
      <c r="D11" s="6" t="s">
        <v>21</v>
      </c>
      <c r="E11" s="2">
        <f>(19593154.23+5138421.6)/10000</f>
        <v>2473.1575829999997</v>
      </c>
      <c r="F11" s="2">
        <f>(19593154.23+5138421.6)/10000</f>
        <v>2473.1575829999997</v>
      </c>
      <c r="G11" s="2">
        <f>(18803351.91+4790554.09)/10000</f>
        <v>2359.3906000000002</v>
      </c>
      <c r="H11" s="2" t="s">
        <v>19</v>
      </c>
      <c r="I11" s="13">
        <f>G11/F11</f>
        <v>0.95399929879842216</v>
      </c>
      <c r="J11" s="3" t="s">
        <v>19</v>
      </c>
    </row>
    <row r="12" spans="1:11" ht="26" customHeight="1">
      <c r="A12" s="30" t="s">
        <v>22</v>
      </c>
      <c r="B12" s="25" t="s">
        <v>23</v>
      </c>
      <c r="C12" s="25"/>
      <c r="D12" s="25"/>
      <c r="E12" s="25"/>
      <c r="F12" s="25" t="s">
        <v>24</v>
      </c>
      <c r="G12" s="25"/>
      <c r="H12" s="25"/>
      <c r="I12" s="25"/>
      <c r="J12" s="25"/>
    </row>
    <row r="13" spans="1:11" ht="163.9" customHeight="1">
      <c r="A13" s="30"/>
      <c r="B13" s="26" t="s">
        <v>25</v>
      </c>
      <c r="C13" s="26"/>
      <c r="D13" s="26"/>
      <c r="E13" s="26"/>
      <c r="F13" s="26" t="s">
        <v>26</v>
      </c>
      <c r="G13" s="26"/>
      <c r="H13" s="26"/>
      <c r="I13" s="26"/>
      <c r="J13" s="26"/>
    </row>
    <row r="14" spans="1:11" ht="31.5">
      <c r="A14" s="30" t="s">
        <v>27</v>
      </c>
      <c r="B14" s="3" t="s">
        <v>28</v>
      </c>
      <c r="C14" s="2" t="s">
        <v>29</v>
      </c>
      <c r="D14" s="2" t="s">
        <v>30</v>
      </c>
      <c r="E14" s="2" t="s">
        <v>31</v>
      </c>
      <c r="F14" s="25" t="s">
        <v>32</v>
      </c>
      <c r="G14" s="25"/>
      <c r="H14" s="3" t="s">
        <v>33</v>
      </c>
      <c r="I14" s="3" t="s">
        <v>16</v>
      </c>
      <c r="J14" s="3" t="s">
        <v>34</v>
      </c>
    </row>
    <row r="15" spans="1:11" ht="45" customHeight="1">
      <c r="A15" s="30"/>
      <c r="B15" s="31" t="s">
        <v>35</v>
      </c>
      <c r="C15" s="2" t="s">
        <v>36</v>
      </c>
      <c r="D15" s="7" t="s">
        <v>37</v>
      </c>
      <c r="E15" s="14" t="s">
        <v>38</v>
      </c>
      <c r="F15" s="21" t="s">
        <v>39</v>
      </c>
      <c r="G15" s="21"/>
      <c r="H15" s="3">
        <v>15</v>
      </c>
      <c r="I15" s="3">
        <v>15</v>
      </c>
      <c r="J15" s="2"/>
    </row>
    <row r="16" spans="1:11" ht="101" customHeight="1">
      <c r="A16" s="30"/>
      <c r="B16" s="32"/>
      <c r="C16" s="2" t="s">
        <v>40</v>
      </c>
      <c r="D16" s="8" t="s">
        <v>41</v>
      </c>
      <c r="E16" s="12">
        <v>1</v>
      </c>
      <c r="F16" s="27">
        <v>1</v>
      </c>
      <c r="G16" s="25"/>
      <c r="H16" s="3">
        <v>15</v>
      </c>
      <c r="I16" s="3">
        <v>15</v>
      </c>
      <c r="J16" s="2"/>
    </row>
    <row r="17" spans="1:10" ht="41" customHeight="1">
      <c r="A17" s="30"/>
      <c r="B17" s="33"/>
      <c r="C17" s="2" t="s">
        <v>42</v>
      </c>
      <c r="D17" s="9" t="s">
        <v>43</v>
      </c>
      <c r="E17" s="9" t="s">
        <v>44</v>
      </c>
      <c r="F17" s="25" t="s">
        <v>45</v>
      </c>
      <c r="G17" s="25"/>
      <c r="H17" s="3">
        <v>10</v>
      </c>
      <c r="I17" s="3">
        <v>10</v>
      </c>
      <c r="J17" s="2"/>
    </row>
    <row r="18" spans="1:10" ht="38" customHeight="1">
      <c r="A18" s="30"/>
      <c r="B18" s="31" t="s">
        <v>46</v>
      </c>
      <c r="C18" s="3" t="s">
        <v>47</v>
      </c>
      <c r="D18" s="8" t="s">
        <v>48</v>
      </c>
      <c r="E18" s="39" t="s">
        <v>71</v>
      </c>
      <c r="F18" s="25" t="s">
        <v>69</v>
      </c>
      <c r="G18" s="25"/>
      <c r="H18" s="3">
        <v>10</v>
      </c>
      <c r="I18" s="3">
        <v>10</v>
      </c>
      <c r="J18" s="2"/>
    </row>
    <row r="19" spans="1:10" ht="38" customHeight="1">
      <c r="A19" s="30"/>
      <c r="B19" s="32"/>
      <c r="C19" s="3" t="s">
        <v>49</v>
      </c>
      <c r="D19" s="3" t="s">
        <v>66</v>
      </c>
      <c r="E19" s="3" t="s">
        <v>66</v>
      </c>
      <c r="F19" s="25" t="s">
        <v>66</v>
      </c>
      <c r="G19" s="25"/>
      <c r="H19" s="3"/>
      <c r="I19" s="3"/>
      <c r="J19" s="2"/>
    </row>
    <row r="20" spans="1:10" ht="38" customHeight="1">
      <c r="A20" s="30"/>
      <c r="B20" s="33"/>
      <c r="C20" s="3" t="s">
        <v>50</v>
      </c>
      <c r="D20" s="3" t="s">
        <v>66</v>
      </c>
      <c r="E20" s="3" t="s">
        <v>66</v>
      </c>
      <c r="F20" s="25" t="s">
        <v>66</v>
      </c>
      <c r="G20" s="25"/>
      <c r="H20" s="3"/>
      <c r="I20" s="3"/>
      <c r="J20" s="2"/>
    </row>
    <row r="21" spans="1:10" ht="31.5">
      <c r="A21" s="30"/>
      <c r="B21" s="34" t="s">
        <v>51</v>
      </c>
      <c r="C21" s="10" t="s">
        <v>52</v>
      </c>
      <c r="D21" s="3" t="s">
        <v>66</v>
      </c>
      <c r="E21" s="3" t="s">
        <v>66</v>
      </c>
      <c r="F21" s="25" t="s">
        <v>66</v>
      </c>
      <c r="G21" s="25"/>
      <c r="H21" s="3"/>
      <c r="I21" s="2"/>
      <c r="J21" s="2"/>
    </row>
    <row r="22" spans="1:10" ht="399" customHeight="1">
      <c r="A22" s="30"/>
      <c r="B22" s="34"/>
      <c r="C22" s="10" t="s">
        <v>53</v>
      </c>
      <c r="D22" s="8" t="s">
        <v>54</v>
      </c>
      <c r="E22" s="8" t="s">
        <v>65</v>
      </c>
      <c r="F22" s="35" t="s">
        <v>55</v>
      </c>
      <c r="G22" s="35"/>
      <c r="H22" s="3">
        <v>30</v>
      </c>
      <c r="I22" s="2">
        <v>29</v>
      </c>
      <c r="J22" s="3" t="s">
        <v>67</v>
      </c>
    </row>
    <row r="23" spans="1:10" ht="37.049999999999997" customHeight="1">
      <c r="A23" s="30"/>
      <c r="B23" s="34"/>
      <c r="C23" s="10" t="s">
        <v>56</v>
      </c>
      <c r="D23" s="3" t="s">
        <v>66</v>
      </c>
      <c r="E23" s="3" t="s">
        <v>66</v>
      </c>
      <c r="F23" s="25" t="s">
        <v>66</v>
      </c>
      <c r="G23" s="25"/>
      <c r="H23" s="3"/>
      <c r="I23" s="2"/>
      <c r="J23" s="2"/>
    </row>
    <row r="24" spans="1:10" ht="40.049999999999997" customHeight="1">
      <c r="A24" s="30"/>
      <c r="B24" s="34"/>
      <c r="C24" s="10" t="s">
        <v>57</v>
      </c>
      <c r="D24" s="3" t="s">
        <v>66</v>
      </c>
      <c r="E24" s="3" t="s">
        <v>66</v>
      </c>
      <c r="F24" s="25" t="s">
        <v>66</v>
      </c>
      <c r="G24" s="25"/>
      <c r="H24" s="3"/>
      <c r="I24" s="2"/>
      <c r="J24" s="2"/>
    </row>
    <row r="25" spans="1:10" ht="51" customHeight="1">
      <c r="A25" s="30"/>
      <c r="B25" s="10" t="s">
        <v>58</v>
      </c>
      <c r="C25" s="10" t="s">
        <v>59</v>
      </c>
      <c r="D25" s="8" t="s">
        <v>60</v>
      </c>
      <c r="E25" s="2" t="s">
        <v>61</v>
      </c>
      <c r="F25" s="36">
        <v>0.95</v>
      </c>
      <c r="G25" s="21"/>
      <c r="H25" s="3">
        <v>10</v>
      </c>
      <c r="I25" s="2">
        <v>9</v>
      </c>
      <c r="J25" s="3" t="s">
        <v>68</v>
      </c>
    </row>
    <row r="26" spans="1:10" ht="27" customHeight="1">
      <c r="A26" s="37" t="s">
        <v>62</v>
      </c>
      <c r="B26" s="37"/>
      <c r="C26" s="37"/>
      <c r="D26" s="37"/>
      <c r="E26" s="37"/>
      <c r="F26" s="37"/>
      <c r="G26" s="37"/>
      <c r="H26" s="11">
        <v>100</v>
      </c>
      <c r="I26" s="16">
        <f>SUM(I15:I25)+J8</f>
        <v>97.53999298798422</v>
      </c>
      <c r="J26" s="2"/>
    </row>
    <row r="27" spans="1:10" ht="161" customHeight="1">
      <c r="A27" s="28" t="s">
        <v>64</v>
      </c>
      <c r="B27" s="29"/>
      <c r="C27" s="29"/>
      <c r="D27" s="29"/>
      <c r="E27" s="29"/>
      <c r="F27" s="29"/>
      <c r="G27" s="29"/>
      <c r="H27" s="29"/>
      <c r="I27" s="29"/>
      <c r="J27" s="29"/>
    </row>
  </sheetData>
  <mergeCells count="34">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F5"/>
    <mergeCell ref="H5:J5"/>
  </mergeCells>
  <phoneticPr fontId="12" type="noConversion"/>
  <pageMargins left="0.70866141732283505" right="0.511811023622047" top="0.55118110236220497" bottom="0.55118110236220497" header="0.31496062992126" footer="0.31496062992126"/>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2020-04-25T02:17:00Z</cp:lastPrinted>
  <dcterms:created xsi:type="dcterms:W3CDTF">2015-06-07T18:17:00Z</dcterms:created>
  <dcterms:modified xsi:type="dcterms:W3CDTF">2024-05-10T09:26:41Z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