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<sst xmlns="http://schemas.openxmlformats.org/spreadsheetml/2006/main" count="149" uniqueCount="92">
  <si>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</si>
  <si>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</si>
  <si>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</si>
  <si>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</si>
  <si>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骨研所骨与软骨修复机制及新型骨重建活性材料的研发及平台建设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</si>
  <si>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</si>
  <si>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</si>
  <si>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</si>
  <si>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</si>
  <si>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</si>
  <si>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</si>
  <si>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</si>
  <si>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</si>
  <si>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</si>
  <si>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</si>
  <si>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</si>
  <si>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</si>
  <si>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</si>
  <si>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</si>
  <si>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</si>
  <si>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</si>
  <si>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</si>
  <si>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</si>
  <si>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</si>
  <si>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</si>
  <si>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</si>
  <si>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</si>
  <si>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1-12月年度目标：计划开展新的促骨融合和重建的生物活性材料促进成骨的机理，同时在动物模型中研究软骨的发育特点并深入探索OA的发病机制及治疗靶点，解决复杂骨科疾病患者的需求。建立科研平台开放共享新增设备1台，重视青年人才培养，累计培养研究生5名。发表中英论文4篇，申请专利≥2项。</t>
  </si>
  <si>
    <t>2023年1-12月年度完成目标：围绕①椎旁融合生物活性材料的表观机制研究；②电活性纳米纤维对于骨重建与腱骨融合作用及机理研究；③骨关节严重HIF2A调控机理及临床前应用研究；④猪胚胎期关节纤维软骨与透明软骨的发育研究等设立自主选题项目，新增共享设备1台，发表文章11篇（其中SCI 10篇），参与培养研究生5名，申请专利5项。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</si>
  <si>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</si>
  <si>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</si>
  <si>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</si>
  <si>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</si>
  <si>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</si>
  <si>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</si>
  <si>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</si>
  <si>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</si>
  <si>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</si>
  <si>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</si>
  <si>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新增设备</t>
  </si>
  <si>
    <t>1台</t>
  </si>
  <si>
    <t>无</t>
  </si>
  <si>
    <t>发表中英文论文</t>
  </si>
  <si>
    <t>≥4篇</t>
  </si>
  <si>
    <t>11篇</t>
  </si>
  <si>
    <t>培养研究生</t>
  </si>
  <si>
    <t>≥5名</t>
  </si>
  <si>
    <t>5名</t>
  </si>
  <si>
    <t>申请专利</t>
  </si>
  <si>
    <t>≥2项</t>
  </si>
  <si>
    <t>5项</t>
  </si>
  <si>
    <t>无菌制备异体骨组织的装备</t>
  </si>
  <si>
    <t>≥1套</t>
  </si>
  <si>
    <t>正在继续无菌制备异体骨组织的装备</t>
  </si>
  <si>
    <t>低于预期绩效目标，研发过程中关键技术问题没能攻克，院所合作共同加快推进。</t>
  </si>
  <si>
    <t>质量指标</t>
  </si>
  <si>
    <t>SCI发表率</t>
  </si>
  <si>
    <t>≥50%</t>
  </si>
  <si>
    <t>设备质量合格率</t>
  </si>
  <si>
    <t>≥95%</t>
  </si>
  <si>
    <t>研究成果验收通过率</t>
  </si>
  <si>
    <t>低于预期绩效目标，无菌制备异体骨组织的装备研发成果未通过验收，正在持续推进中，院所合作共同加快进度。</t>
  </si>
  <si>
    <t>研究生获得学位</t>
  </si>
  <si>
    <t>研究内容完成度</t>
  </si>
  <si>
    <t>≥80%</t>
  </si>
  <si>
    <t>经费预算执行率较低，整体研究稍有滞后。已经于2024年4月底前完整整改，支出全部结余经费，对全部项目进行了结题验收，目前完成情况良好</t>
  </si>
  <si>
    <t>时效指标</t>
  </si>
  <si>
    <t>项目实施的及时性，按照数量和质量指标评价项目实施进度</t>
  </si>
  <si>
    <t>2023年底</t>
  </si>
  <si>
    <t>低于预期绩效目标，无菌制备异体骨组织的装备研发继续院所合作共同加快进度。</t>
  </si>
  <si>
    <t>成本指标（10分）</t>
  </si>
  <si>
    <t>经济成本指标</t>
  </si>
  <si>
    <t>预算控制数</t>
  </si>
  <si>
    <t>≤247.402万元</t>
  </si>
  <si>
    <t>191.736627万元</t>
  </si>
  <si>
    <t>社会成本指标</t>
  </si>
  <si>
    <t>生态成本指标</t>
  </si>
  <si>
    <t>效果指标（30分）</t>
  </si>
  <si>
    <t>经济效益
指标</t>
  </si>
  <si>
    <t>产生有效的诊疗技术和诊疗方法，提高病人确诊率和有效治疗率，降低疾病负担</t>
  </si>
  <si>
    <t>制定了临床诊疗新方案，解决了临床研究中的重点难点问题</t>
  </si>
  <si>
    <t>效益指标量化程度有待加强</t>
  </si>
  <si>
    <t>社会效益
指标</t>
  </si>
  <si>
    <t>提高研究所知名度</t>
  </si>
  <si>
    <t>生态效益
指标</t>
  </si>
  <si>
    <t>可持续影响指标</t>
  </si>
  <si>
    <t>满意度
指标（10分）</t>
  </si>
  <si>
    <t>服务对象满意度指标</t>
  </si>
  <si>
    <t>参与科研工作相关课题人员满意度</t>
  </si>
  <si>
    <t>基础医疗机构满意度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</si>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</sst>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6" fillId="0" borderId="1" xfId="3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1488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zoomScale="50" zoomScaleNormal="50" zoomScaleSheetLayoutView="85" workbookViewId="0">
      <selection activeCell="I35" sqref="I35"/>
    </sheetView>
  </sheetViews>
  <sheetFormatPr defaultColWidth="9" defaultRowHeight="14"/>
  <cols>
    <col min="1" max="1" width="5.38333333333333" style="2" customWidth="1"/>
    <col min="2" max="2" width="11.1333333333333" style="2" customWidth="1"/>
    <col min="3" max="3" width="12.25" style="2" customWidth="1"/>
    <col min="4" max="4" width="22.95" style="2" customWidth="1"/>
    <col min="5" max="5" width="19.5" style="2" customWidth="1"/>
    <col min="6" max="7" width="14.25" style="2" customWidth="1"/>
    <col min="8" max="8" width="12.5" style="3" customWidth="1"/>
    <col min="9" max="9" width="11" style="2" customWidth="1"/>
    <col min="10" max="10" width="27.75" style="4" customWidth="1"/>
    <col min="11" max="11" width="25.25" style="2" customWidth="1"/>
    <col min="12" max="16384" width="9" style="2"/>
  </cols>
  <sheetData>
    <row r="1" ht="27" customHeight="1" spans="1:1">
      <c r="A1" s="5" t="s">
        <v>0</v>
      </c>
    </row>
    <row r="2" ht="33.9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18.75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10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</row>
    <row r="5" ht="20.1" customHeight="1" spans="1:10">
      <c r="A5" s="8" t="s">
        <v>5</v>
      </c>
      <c r="B5" s="8"/>
      <c r="C5" s="8"/>
      <c r="D5" s="9" t="s">
        <v>6</v>
      </c>
      <c r="E5" s="10"/>
      <c r="F5" s="11"/>
      <c r="G5" s="8" t="s">
        <v>7</v>
      </c>
      <c r="H5" s="12" t="s">
        <v>8</v>
      </c>
      <c r="I5" s="12"/>
      <c r="J5" s="12"/>
    </row>
    <row r="6" ht="20.1" customHeight="1" spans="1:10">
      <c r="A6" s="8" t="s">
        <v>9</v>
      </c>
      <c r="B6" s="8"/>
      <c r="C6" s="8"/>
      <c r="D6" s="8" t="s">
        <v>10</v>
      </c>
      <c r="E6" s="8"/>
      <c r="F6" s="8"/>
      <c r="G6" s="8" t="s">
        <v>11</v>
      </c>
      <c r="H6" s="12">
        <v>58516786</v>
      </c>
      <c r="I6" s="12"/>
      <c r="J6" s="12"/>
    </row>
    <row r="7" ht="30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13" t="s">
        <v>18</v>
      </c>
    </row>
    <row r="8" ht="20.1" customHeight="1" spans="1:10">
      <c r="A8" s="13"/>
      <c r="B8" s="13"/>
      <c r="C8" s="13"/>
      <c r="D8" s="15" t="s">
        <v>19</v>
      </c>
      <c r="E8" s="16">
        <v>247.402</v>
      </c>
      <c r="F8" s="16">
        <v>247.402</v>
      </c>
      <c r="G8" s="16">
        <v>191.736627</v>
      </c>
      <c r="H8" s="13">
        <v>10</v>
      </c>
      <c r="I8" s="35">
        <f>G8/F8</f>
        <v>0.775000311234347</v>
      </c>
      <c r="J8" s="36">
        <f>10*I8</f>
        <v>7.75000311234347</v>
      </c>
    </row>
    <row r="9" ht="24" customHeight="1" spans="1:10">
      <c r="A9" s="13"/>
      <c r="B9" s="13"/>
      <c r="C9" s="13"/>
      <c r="D9" s="17" t="s">
        <v>20</v>
      </c>
      <c r="E9" s="16">
        <v>247.402</v>
      </c>
      <c r="F9" s="16">
        <v>247.402</v>
      </c>
      <c r="G9" s="16">
        <v>191.736627</v>
      </c>
      <c r="H9" s="13" t="s">
        <v>21</v>
      </c>
      <c r="I9" s="35">
        <f>G9/F9</f>
        <v>0.775000311234347</v>
      </c>
      <c r="J9" s="13" t="s">
        <v>21</v>
      </c>
    </row>
    <row r="10" ht="24.95" customHeight="1" spans="1:10">
      <c r="A10" s="13"/>
      <c r="B10" s="13"/>
      <c r="C10" s="13"/>
      <c r="D10" s="14" t="s">
        <v>22</v>
      </c>
      <c r="E10" s="13" t="s">
        <v>21</v>
      </c>
      <c r="F10" s="13" t="s">
        <v>21</v>
      </c>
      <c r="G10" s="13" t="s">
        <v>21</v>
      </c>
      <c r="H10" s="13" t="s">
        <v>21</v>
      </c>
      <c r="I10" s="13" t="s">
        <v>21</v>
      </c>
      <c r="J10" s="13" t="s">
        <v>21</v>
      </c>
    </row>
    <row r="11" ht="18.95" customHeight="1" spans="1:10">
      <c r="A11" s="13"/>
      <c r="B11" s="13"/>
      <c r="C11" s="13"/>
      <c r="D11" s="18" t="s">
        <v>23</v>
      </c>
      <c r="E11" s="13" t="s">
        <v>21</v>
      </c>
      <c r="F11" s="13" t="s">
        <v>21</v>
      </c>
      <c r="G11" s="13" t="s">
        <v>21</v>
      </c>
      <c r="H11" s="13" t="s">
        <v>21</v>
      </c>
      <c r="I11" s="13" t="s">
        <v>21</v>
      </c>
      <c r="J11" s="13" t="s">
        <v>21</v>
      </c>
    </row>
    <row r="12" ht="26.1" customHeight="1" spans="1:10">
      <c r="A12" s="19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ht="93" customHeight="1" spans="1:10">
      <c r="A13" s="19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27.95" customHeight="1" spans="1:10">
      <c r="A14" s="20" t="s">
        <v>29</v>
      </c>
      <c r="B14" s="13" t="s">
        <v>30</v>
      </c>
      <c r="C14" s="14" t="s">
        <v>31</v>
      </c>
      <c r="D14" s="14" t="s">
        <v>32</v>
      </c>
      <c r="E14" s="14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ht="20.1" customHeight="1" spans="1:10">
      <c r="A15" s="21"/>
      <c r="B15" s="22" t="s">
        <v>37</v>
      </c>
      <c r="C15" s="14" t="s">
        <v>38</v>
      </c>
      <c r="D15" s="13" t="s">
        <v>39</v>
      </c>
      <c r="E15" s="13" t="s">
        <v>40</v>
      </c>
      <c r="F15" s="13" t="s">
        <v>40</v>
      </c>
      <c r="G15" s="13"/>
      <c r="H15" s="13">
        <v>3</v>
      </c>
      <c r="I15" s="13">
        <v>3</v>
      </c>
      <c r="J15" s="13" t="s">
        <v>41</v>
      </c>
    </row>
    <row r="16" ht="20.1" customHeight="1" spans="1:10">
      <c r="A16" s="21"/>
      <c r="B16" s="23"/>
      <c r="C16" s="14" t="s">
        <v>38</v>
      </c>
      <c r="D16" s="13" t="s">
        <v>42</v>
      </c>
      <c r="E16" s="13" t="s">
        <v>43</v>
      </c>
      <c r="F16" s="24" t="s">
        <v>44</v>
      </c>
      <c r="G16" s="25"/>
      <c r="H16" s="13">
        <v>3</v>
      </c>
      <c r="I16" s="13">
        <v>3</v>
      </c>
      <c r="J16" s="13" t="s">
        <v>41</v>
      </c>
    </row>
    <row r="17" ht="20.1" customHeight="1" spans="1:10">
      <c r="A17" s="21"/>
      <c r="B17" s="23"/>
      <c r="C17" s="14" t="s">
        <v>38</v>
      </c>
      <c r="D17" s="13" t="s">
        <v>45</v>
      </c>
      <c r="E17" s="13" t="s">
        <v>46</v>
      </c>
      <c r="F17" s="24" t="s">
        <v>47</v>
      </c>
      <c r="G17" s="25"/>
      <c r="H17" s="13">
        <v>3</v>
      </c>
      <c r="I17" s="13">
        <v>3</v>
      </c>
      <c r="J17" s="13" t="s">
        <v>41</v>
      </c>
    </row>
    <row r="18" ht="20.1" customHeight="1" spans="1:10">
      <c r="A18" s="21"/>
      <c r="B18" s="23"/>
      <c r="C18" s="14" t="s">
        <v>38</v>
      </c>
      <c r="D18" s="13" t="s">
        <v>48</v>
      </c>
      <c r="E18" s="13" t="s">
        <v>49</v>
      </c>
      <c r="F18" s="24" t="s">
        <v>50</v>
      </c>
      <c r="G18" s="25"/>
      <c r="H18" s="13">
        <v>3</v>
      </c>
      <c r="I18" s="13">
        <v>3</v>
      </c>
      <c r="J18" s="13" t="s">
        <v>41</v>
      </c>
    </row>
    <row r="19" ht="66.95" customHeight="1" spans="1:11">
      <c r="A19" s="21"/>
      <c r="B19" s="23"/>
      <c r="C19" s="14" t="s">
        <v>38</v>
      </c>
      <c r="D19" s="13" t="s">
        <v>51</v>
      </c>
      <c r="E19" s="13" t="s">
        <v>52</v>
      </c>
      <c r="F19" s="24" t="s">
        <v>53</v>
      </c>
      <c r="G19" s="25"/>
      <c r="H19" s="13">
        <v>3</v>
      </c>
      <c r="I19" s="13">
        <v>0</v>
      </c>
      <c r="J19" s="13" t="s">
        <v>54</v>
      </c>
      <c r="K19" s="37"/>
    </row>
    <row r="20" ht="20.1" customHeight="1" spans="1:10">
      <c r="A20" s="21"/>
      <c r="B20" s="23"/>
      <c r="C20" s="14" t="s">
        <v>55</v>
      </c>
      <c r="D20" s="13" t="s">
        <v>56</v>
      </c>
      <c r="E20" s="13" t="s">
        <v>57</v>
      </c>
      <c r="F20" s="26">
        <v>0.5</v>
      </c>
      <c r="G20" s="25"/>
      <c r="H20" s="13">
        <v>3</v>
      </c>
      <c r="I20" s="13">
        <v>3</v>
      </c>
      <c r="J20" s="13" t="s">
        <v>41</v>
      </c>
    </row>
    <row r="21" ht="20.1" customHeight="1" spans="1:10">
      <c r="A21" s="21"/>
      <c r="B21" s="23"/>
      <c r="C21" s="14" t="s">
        <v>55</v>
      </c>
      <c r="D21" s="13" t="s">
        <v>58</v>
      </c>
      <c r="E21" s="27" t="s">
        <v>59</v>
      </c>
      <c r="F21" s="26">
        <v>1</v>
      </c>
      <c r="G21" s="25"/>
      <c r="H21" s="13">
        <v>3</v>
      </c>
      <c r="I21" s="13">
        <v>3</v>
      </c>
      <c r="J21" s="13" t="s">
        <v>41</v>
      </c>
    </row>
    <row r="22" ht="78" customHeight="1" spans="1:10">
      <c r="A22" s="21"/>
      <c r="B22" s="23"/>
      <c r="C22" s="14" t="s">
        <v>55</v>
      </c>
      <c r="D22" s="13" t="s">
        <v>60</v>
      </c>
      <c r="E22" s="27" t="s">
        <v>59</v>
      </c>
      <c r="F22" s="26">
        <v>0.8</v>
      </c>
      <c r="G22" s="25"/>
      <c r="H22" s="13">
        <v>3</v>
      </c>
      <c r="I22" s="36">
        <f>80/95*3</f>
        <v>2.52631578947368</v>
      </c>
      <c r="J22" s="13" t="s">
        <v>61</v>
      </c>
    </row>
    <row r="23" ht="20.1" customHeight="1" spans="1:10">
      <c r="A23" s="21"/>
      <c r="B23" s="23"/>
      <c r="C23" s="14" t="s">
        <v>55</v>
      </c>
      <c r="D23" s="13" t="s">
        <v>62</v>
      </c>
      <c r="E23" s="13" t="s">
        <v>46</v>
      </c>
      <c r="F23" s="24" t="s">
        <v>47</v>
      </c>
      <c r="G23" s="25"/>
      <c r="H23" s="13">
        <v>3</v>
      </c>
      <c r="I23" s="13">
        <v>3</v>
      </c>
      <c r="J23" s="13" t="s">
        <v>41</v>
      </c>
    </row>
    <row r="24" ht="92.1" customHeight="1" spans="1:10">
      <c r="A24" s="21"/>
      <c r="B24" s="23"/>
      <c r="C24" s="14" t="s">
        <v>55</v>
      </c>
      <c r="D24" s="13" t="s">
        <v>63</v>
      </c>
      <c r="E24" s="13" t="s">
        <v>59</v>
      </c>
      <c r="F24" s="13" t="s">
        <v>64</v>
      </c>
      <c r="G24" s="13"/>
      <c r="H24" s="13">
        <v>3</v>
      </c>
      <c r="I24" s="36">
        <f>80/95*3</f>
        <v>2.52631578947368</v>
      </c>
      <c r="J24" s="13" t="s">
        <v>65</v>
      </c>
    </row>
    <row r="25" ht="66" customHeight="1" spans="1:10">
      <c r="A25" s="21"/>
      <c r="B25" s="28"/>
      <c r="C25" s="14" t="s">
        <v>66</v>
      </c>
      <c r="D25" s="13" t="s">
        <v>67</v>
      </c>
      <c r="E25" s="13" t="s">
        <v>68</v>
      </c>
      <c r="F25" s="29">
        <v>45291</v>
      </c>
      <c r="G25" s="13"/>
      <c r="H25" s="13">
        <v>10</v>
      </c>
      <c r="I25" s="13">
        <v>9</v>
      </c>
      <c r="J25" s="13" t="s">
        <v>69</v>
      </c>
    </row>
    <row r="26" ht="29.1" customHeight="1" spans="1:10">
      <c r="A26" s="21"/>
      <c r="B26" s="22" t="s">
        <v>70</v>
      </c>
      <c r="C26" s="13" t="s">
        <v>71</v>
      </c>
      <c r="D26" s="13" t="s">
        <v>72</v>
      </c>
      <c r="E26" s="13" t="s">
        <v>73</v>
      </c>
      <c r="F26" s="13" t="s">
        <v>74</v>
      </c>
      <c r="G26" s="13"/>
      <c r="H26" s="13">
        <v>10</v>
      </c>
      <c r="I26" s="13">
        <v>10</v>
      </c>
      <c r="J26" s="13" t="s">
        <v>41</v>
      </c>
    </row>
    <row r="27" ht="29.1" customHeight="1" spans="1:10">
      <c r="A27" s="21"/>
      <c r="B27" s="23"/>
      <c r="C27" s="13" t="s">
        <v>75</v>
      </c>
      <c r="D27" s="13" t="s">
        <v>41</v>
      </c>
      <c r="E27" s="13" t="s">
        <v>41</v>
      </c>
      <c r="F27" s="24" t="s">
        <v>41</v>
      </c>
      <c r="G27" s="25"/>
      <c r="H27" s="13">
        <v>0</v>
      </c>
      <c r="I27" s="13">
        <v>0</v>
      </c>
      <c r="J27" s="13" t="s">
        <v>41</v>
      </c>
    </row>
    <row r="28" ht="29.1" customHeight="1" spans="1:10">
      <c r="A28" s="21"/>
      <c r="B28" s="28"/>
      <c r="C28" s="13" t="s">
        <v>76</v>
      </c>
      <c r="D28" s="13" t="s">
        <v>41</v>
      </c>
      <c r="E28" s="13" t="s">
        <v>41</v>
      </c>
      <c r="F28" s="24" t="s">
        <v>41</v>
      </c>
      <c r="G28" s="25"/>
      <c r="H28" s="13">
        <v>0</v>
      </c>
      <c r="I28" s="13">
        <v>0</v>
      </c>
      <c r="J28" s="13" t="s">
        <v>41</v>
      </c>
    </row>
    <row r="29" ht="77" customHeight="1" spans="1:10">
      <c r="A29" s="21"/>
      <c r="B29" s="13" t="s">
        <v>77</v>
      </c>
      <c r="C29" s="13" t="s">
        <v>78</v>
      </c>
      <c r="D29" s="13" t="s">
        <v>79</v>
      </c>
      <c r="E29" s="13" t="s">
        <v>79</v>
      </c>
      <c r="F29" s="13" t="s">
        <v>80</v>
      </c>
      <c r="G29" s="13"/>
      <c r="H29" s="13">
        <v>15</v>
      </c>
      <c r="I29" s="14">
        <v>14</v>
      </c>
      <c r="J29" s="22" t="s">
        <v>81</v>
      </c>
    </row>
    <row r="30" ht="29.1" customHeight="1" spans="1:10">
      <c r="A30" s="21"/>
      <c r="B30" s="13"/>
      <c r="C30" s="13" t="s">
        <v>82</v>
      </c>
      <c r="D30" s="13" t="s">
        <v>83</v>
      </c>
      <c r="E30" s="13" t="s">
        <v>83</v>
      </c>
      <c r="F30" s="13" t="s">
        <v>83</v>
      </c>
      <c r="G30" s="13"/>
      <c r="H30" s="13">
        <v>15</v>
      </c>
      <c r="I30" s="14">
        <v>14</v>
      </c>
      <c r="J30" s="28"/>
    </row>
    <row r="31" ht="29.1" customHeight="1" spans="1:10">
      <c r="A31" s="21"/>
      <c r="B31" s="13"/>
      <c r="C31" s="13" t="s">
        <v>84</v>
      </c>
      <c r="D31" s="13" t="s">
        <v>41</v>
      </c>
      <c r="E31" s="13" t="s">
        <v>41</v>
      </c>
      <c r="F31" s="24" t="s">
        <v>41</v>
      </c>
      <c r="G31" s="25"/>
      <c r="H31" s="13">
        <v>0</v>
      </c>
      <c r="I31" s="14">
        <v>0</v>
      </c>
      <c r="J31" s="13" t="s">
        <v>41</v>
      </c>
    </row>
    <row r="32" ht="29.1" customHeight="1" spans="1:10">
      <c r="A32" s="21"/>
      <c r="B32" s="13"/>
      <c r="C32" s="13" t="s">
        <v>85</v>
      </c>
      <c r="D32" s="13" t="s">
        <v>41</v>
      </c>
      <c r="E32" s="13" t="s">
        <v>41</v>
      </c>
      <c r="F32" s="24" t="s">
        <v>41</v>
      </c>
      <c r="G32" s="25"/>
      <c r="H32" s="13">
        <v>0</v>
      </c>
      <c r="I32" s="14">
        <v>0</v>
      </c>
      <c r="J32" s="13" t="s">
        <v>41</v>
      </c>
    </row>
    <row r="33" ht="39" customHeight="1" spans="1:11">
      <c r="A33" s="21"/>
      <c r="B33" s="22" t="s">
        <v>86</v>
      </c>
      <c r="C33" s="13" t="s">
        <v>87</v>
      </c>
      <c r="D33" s="13" t="s">
        <v>88</v>
      </c>
      <c r="E33" s="13" t="s">
        <v>59</v>
      </c>
      <c r="F33" s="27">
        <v>0.95</v>
      </c>
      <c r="G33" s="13"/>
      <c r="H33" s="13">
        <v>5</v>
      </c>
      <c r="I33" s="14">
        <v>5</v>
      </c>
      <c r="J33" s="22" t="s">
        <v>41</v>
      </c>
      <c r="K33" s="38"/>
    </row>
    <row r="34" s="1" customFormat="1" ht="36" customHeight="1" spans="1:11">
      <c r="A34" s="30"/>
      <c r="B34" s="28"/>
      <c r="C34" s="13" t="s">
        <v>87</v>
      </c>
      <c r="D34" s="13" t="s">
        <v>89</v>
      </c>
      <c r="E34" s="13" t="s">
        <v>59</v>
      </c>
      <c r="F34" s="27">
        <v>0.95</v>
      </c>
      <c r="G34" s="13"/>
      <c r="H34" s="14">
        <v>5</v>
      </c>
      <c r="I34" s="39">
        <v>5</v>
      </c>
      <c r="J34" s="28"/>
      <c r="K34" s="38"/>
    </row>
    <row r="35" ht="27" customHeight="1" spans="1:10">
      <c r="A35" s="31" t="s">
        <v>90</v>
      </c>
      <c r="B35" s="31"/>
      <c r="C35" s="31"/>
      <c r="D35" s="31"/>
      <c r="E35" s="31"/>
      <c r="F35" s="31"/>
      <c r="G35" s="31"/>
      <c r="H35" s="32">
        <f>SUM(H15:H34)+10</f>
        <v>100</v>
      </c>
      <c r="I35" s="40">
        <f>SUM(I15:I34)+J8</f>
        <v>90.8026346912908</v>
      </c>
      <c r="J35" s="12"/>
    </row>
    <row r="36" ht="161.1" customHeight="1" spans="1:10">
      <c r="A36" s="33" t="s">
        <v>91</v>
      </c>
      <c r="B36" s="34"/>
      <c r="C36" s="34"/>
      <c r="D36" s="34"/>
      <c r="E36" s="34"/>
      <c r="F36" s="34"/>
      <c r="G36" s="34"/>
      <c r="H36" s="34"/>
      <c r="I36" s="34"/>
      <c r="J36" s="34"/>
    </row>
  </sheetData>
  <mergeCells count="4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5"/>
    <mergeCell ref="B26:B28"/>
    <mergeCell ref="B29:B32"/>
    <mergeCell ref="B33:B34"/>
    <mergeCell ref="J29:J30"/>
    <mergeCell ref="J33:J34"/>
    <mergeCell ref="K33:K34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2024-05-17T01:43:44Z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