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附件2!$A$1:$J$40</definedName>
  </definedNames>
  <calcPr calcId="144525"/>
</workbook>
</file>

<file path=xl/sharedStrings.xml><?xml version="1.0" encoding="utf-8"?>
<sst xmlns="http://schemas.openxmlformats.org/spreadsheetml/2006/main" count="135" uniqueCount="121">
  <si>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</si>
  <si>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</si>
  <si>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</si>
  <si>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多学科综合发展与医疗管理项目经费</t>
  </si>
  <si>
    <t>主管部门</t>
  </si>
  <si>
    <t>北京市卫生健康委员会</t>
  </si>
  <si>
    <t>实施单位</t>
  </si>
  <si>
    <t>中华医学会北京分会</t>
  </si>
  <si>
    <t>项目负责人</t>
  </si>
  <si>
    <t>姜小国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</si>
  <si>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</si>
  <si>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</si>
  <si>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</si>
  <si>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</si>
  <si>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</si>
  <si>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</si>
  <si>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</si>
  <si>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</si>
  <si>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</si>
  <si>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</si>
  <si>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</si>
  <si>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</si>
  <si>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</si>
  <si>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</si>
  <si>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</si>
  <si>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</si>
  <si>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作为北京市卫健委下属差额拨款事业单位,医学会以学术研究、技术交流、专业培训、技术开发、咨询服务、成果鉴评、编辑专业刊物为主营业务。医学会是北京地区行业规模最大，会员人数最多，承担政府职能任务最重，专业技术和科研业务水平最强的学术交流机构，承担着推动北京地区医学学术发展的重任。为充分发挥所属110个专科分会的专业特点、北京地区医学专家荟萃、人才济济的优势，每年计划举行102余个专科分会的408余场学术讲座及学术会议，包括全国、华北、京津冀地区及北京地区各种学术交流；《中华医院管理杂志》、《中华泌尿外科杂志》、《北京医学》杂志均为中国科技核心期刊杂志。此外，学会还承担着大量的政府委托工作任务，例如医疗机构许可审核、医疗技术准入评审工作，医疗服务项目价格对接评价工作、医疗事故鉴定工作、北京地区医用设备使用人员业务能力考评等工作。</t>
  </si>
  <si>
    <t>本项目预算批复6000万元，实际执行5771.03万元。未能完成预算主要还是受到新冠肺炎疫情的影响。2021年，学会开展各类学术活动189场，其中学术年会68场，参会人数达93万余人次，与会交流的专题报告、讲座、论文5000余篇；论坛、研讨会、沙龙、培训班、青年学术论坛和地区性学术会议56场，参会人数24万余人次，交流专题报告、讲座、论文、壁报展示、病例讨论等共1600余篇；继续教育讲座77场，参会人数3万余人次，交流专题报告、讲座、病例讨论等共500余篇。学会主办和承办的《中华医院管理杂志》、《中华泌尿外科杂志》、《北京医学》杂志均为中国科技核心期刊，2021年全部按期出版，总刊稿量859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</si>
  <si>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</si>
  <si>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</si>
  <si>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</si>
  <si>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</si>
  <si>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</si>
  <si>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</si>
  <si>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</si>
  <si>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</si>
  <si>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</si>
  <si>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</si>
  <si>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学术会务部、继教部、科技开发部举办会议、讲座数量</t>
  </si>
  <si>
    <t>590余场</t>
  </si>
  <si>
    <t>161余场次</t>
  </si>
  <si>
    <t>根据疫情防控要求，原线下会议改为线上会议或线上线下相结合的会议或延迟、取消举办</t>
  </si>
  <si>
    <t>医鉴办完成医疗医疗损害鉴定例数</t>
  </si>
  <si>
    <t>45例</t>
  </si>
  <si>
    <t>16例</t>
  </si>
  <si>
    <t>受新冠疫情影响较大，导致实际委托鉴定的案件数量明显低于预计。改进措施：减少预算数量</t>
  </si>
  <si>
    <t>北京医学杂志出刊数量</t>
  </si>
  <si>
    <t>2.34万册/年</t>
  </si>
  <si>
    <t>1.56万册/年</t>
  </si>
  <si>
    <t>疫情原因线下活动未开展，故未印制单行本等</t>
  </si>
  <si>
    <t>中华医院管理杂志出刊数量</t>
  </si>
  <si>
    <t>7.2万册/年</t>
  </si>
  <si>
    <t>6.8万册</t>
  </si>
  <si>
    <t>网络的普及使学术期刊传播方式更多样化，更多的读者选择电子阅读</t>
  </si>
  <si>
    <t>中华泌尿外科杂志出刊数量</t>
  </si>
  <si>
    <t>4万册/年</t>
  </si>
  <si>
    <t>因纸媒需求量逐渐减少，互联网和新媒体等平台开放杂志阅览方式增多，故发行数量有所下降</t>
  </si>
  <si>
    <t>质量指标</t>
  </si>
  <si>
    <t>《北京医学》影响因子</t>
  </si>
  <si>
    <t>影响因子0.5</t>
  </si>
  <si>
    <t>影响因子0.53</t>
  </si>
  <si>
    <t>《中华泌尿外科杂志》影响因子</t>
  </si>
  <si>
    <t>影响因子1.4-1.5</t>
  </si>
  <si>
    <t>影响因子1.656</t>
  </si>
  <si>
    <t>《中华医院管理杂志》影响因子</t>
  </si>
  <si>
    <t>影响因子1.263</t>
  </si>
  <si>
    <t>影响因子1.15</t>
  </si>
  <si>
    <t>杂志总发文数增多，导致影响因子略有下滑</t>
  </si>
  <si>
    <t>提升学术会议、学术年会专业学术水平的影响力</t>
  </si>
  <si>
    <t>充分调动专科分会的积极性，洞悉国内外学术动态、不断传播学术领域最新进展信息，引领学科发展方向，加强学术专业的基础训练，启迪广大会员科研思路。</t>
  </si>
  <si>
    <t>调动专科分会积极性，充分发挥北京专家的引领作用，探讨学科发展动态、解读学科发展方向，传播新技术、新方法，注重临床基本功训练，启迪广大会员科研思路，不断提升会议的学术水平和影响力</t>
  </si>
  <si>
    <t>医疗事故技术鉴定工作公开、公平、公正和便民</t>
  </si>
  <si>
    <t>鉴定程序合法</t>
  </si>
  <si>
    <t>鉴定程序均合法</t>
  </si>
  <si>
    <t>时效指标</t>
  </si>
  <si>
    <t>《北京医学》、《中华泌尿外科杂志》、《中华医院管理杂志》出刊进度</t>
  </si>
  <si>
    <t>每月出版1期，按期出刊</t>
  </si>
  <si>
    <t>分阶段完成学术会议、培训会议讲座进度</t>
  </si>
  <si>
    <t>第一阶段：召开各专科委员会常委会或全委会，制定本专科学术交流方向，学术交流重点。第二阶段：具体实施学术交流，开展学术活动，扩大学术影响。第三阶段：总结开展学术活动的情况，找出学术交流的不足，明确今后开展学术活动的方向</t>
  </si>
  <si>
    <t>按阶段要求，充分发挥各专科分会常委会或全委会功能，结合临床要求，开展各类学术活动，以多学科、多专业、多领域的创新性活动，更能提升活动质量和水平</t>
  </si>
  <si>
    <t>每半年完成鉴定例数</t>
  </si>
  <si>
    <t>23例</t>
  </si>
  <si>
    <t>8例</t>
  </si>
  <si>
    <t>受新冠疫情影响较大；国家卫健委 司法部迟迟未出台《医疗损害鉴定办法》。改进措施：减少预算数量</t>
  </si>
  <si>
    <t>成本指标</t>
  </si>
  <si>
    <t>项目预算控制总额</t>
  </si>
  <si>
    <t>6000万元</t>
  </si>
  <si>
    <t>5771.03万元</t>
  </si>
  <si>
    <t>效果指标(30分)</t>
  </si>
  <si>
    <t>经济效益
指标</t>
  </si>
  <si>
    <t>无</t>
  </si>
  <si>
    <t>社会效益
指标</t>
  </si>
  <si>
    <t>《北京医学》、《中华泌尿外科杂志》、《中华医院管理杂志》为广大医务工作者，特别是基层医务工作者搭建学习先进医学理论知识、发表学术观点的平台</t>
  </si>
  <si>
    <t>发行三种不同类型的杂志使医学理论知识和学术观点得到展示。充分展示首都临床医学研究的水平现状</t>
  </si>
  <si>
    <t>为临床医务人员有效搭建学习先进医学知识、发表学术观点、助力人才培养的平台</t>
  </si>
  <si>
    <t>通过学术交流和学术活动培养相关专业人才，提高技术水平、诊疗水平以及行业道德水平</t>
  </si>
  <si>
    <t>促进各学科学术发展，逐步建立品牌会议</t>
  </si>
  <si>
    <t>通过主旨报告、专题讲座、热点辩论、病例讨论、论文分享等多种形式，从临床、科研、基础、预防等多领域介绍学科的最新研究成果和发展动态，提高参会人员的医疗诊治水平，提高会议的学术影响力，形成品牌</t>
  </si>
  <si>
    <t>北京医学科技奖评审工作、健康科普宣传活动</t>
  </si>
  <si>
    <t>北京医学科技奖评审工作调动本市卫生系统各级各类医疗、科研、预防等机构医学科学技术工作者的积极性，提升北京医学科技水平和影响力；健康科普宣传活动提高社区居民自我健康管理的意识，更让社区居民真切感受到高质量的医学科普健康知识触手可及</t>
  </si>
  <si>
    <t>妥善处理医疗纠纷、化解医患矛盾</t>
  </si>
  <si>
    <t>社会反响正面积极</t>
  </si>
  <si>
    <t>生态效益
指标</t>
  </si>
  <si>
    <t>可持续影响指标</t>
  </si>
  <si>
    <t>《北京医学》、《中华泌尿外科杂志》、《中华医院管理杂志》期刊在推动学术发展中的影响力</t>
  </si>
  <si>
    <t>为医务工作者搭建一个学习先进医学理论知识、发表学术观点的平台</t>
  </si>
  <si>
    <t>不断提高杂志的可读性、临床指导性，使杂志引领学术发展、促进学术交流，成为知识传播和人才培养的平台</t>
  </si>
  <si>
    <t>学术交流、学术活动、培训会议讲座</t>
  </si>
  <si>
    <t>培养相关专业人才，提高技术、诊疗水平、行业道德水平</t>
  </si>
  <si>
    <t>通过举办年会、研讨会、交流会等学术交流活动，进一步提高各专科医师的临床水平和科研能力，为学科发展奠定基础，为专科人才发展提供助力</t>
  </si>
  <si>
    <t>满意度
指标
（10分）</t>
  </si>
  <si>
    <t>服务对象满意度指标</t>
  </si>
  <si>
    <t>《北京医学》、《中华泌尿外科杂志》、《中华医院管理杂志》办国内知名的医学综合期刊，满足作者、读者需求，提高满意度指标</t>
  </si>
  <si>
    <t>90%-100%</t>
  </si>
  <si>
    <t>通过学术交流，让相关医生学术水平得到不同程度的提高，使参会医生满意</t>
  </si>
  <si>
    <t>80%-85%以上</t>
  </si>
  <si>
    <t>85%-90%</t>
  </si>
  <si>
    <t>编委人员满意度</t>
  </si>
  <si>
    <t>95%以上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</si>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</sst>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  <numFmt numFmtId="177" formatCode="0.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5" borderId="15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ont="1" applyBorder="1"/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4</xdr:col>
      <xdr:colOff>15240</xdr:colOff>
      <xdr:row>5</xdr:row>
      <xdr:rowOff>565150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2501265" cy="53657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"/>
  <sheetViews>
    <sheetView tabSelected="1" zoomScale="70" zoomScaleNormal="70" zoomScaleSheetLayoutView="80" topLeftCell="B1" workbookViewId="0">
      <selection activeCell="N6" sqref="N6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33.125" style="1" customWidth="1"/>
    <col min="5" max="5" width="32.5833333333333" style="1" customWidth="1"/>
    <col min="6" max="6" width="12.3916666666667" style="1" customWidth="1"/>
    <col min="7" max="7" width="29.625" style="1" customWidth="1"/>
    <col min="8" max="8" width="10.75" customWidth="1"/>
    <col min="9" max="9" width="13.25" customWidth="1"/>
    <col min="10" max="10" width="29.37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6" t="s">
        <v>9</v>
      </c>
      <c r="E5" s="6"/>
      <c r="F5" s="5"/>
      <c r="G5" s="5" t="s">
        <v>10</v>
      </c>
      <c r="H5" s="5">
        <v>85111196</v>
      </c>
      <c r="I5" s="5"/>
      <c r="J5" s="5"/>
    </row>
    <row r="6" ht="48.75" customHeight="1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.1" customHeight="1" spans="1:10">
      <c r="A7" s="5"/>
      <c r="B7" s="5"/>
      <c r="C7" s="5"/>
      <c r="D7" s="5" t="s">
        <v>18</v>
      </c>
      <c r="E7" s="7">
        <v>6000</v>
      </c>
      <c r="F7" s="7">
        <v>6000</v>
      </c>
      <c r="G7" s="7">
        <v>5771.03</v>
      </c>
      <c r="H7" s="4">
        <v>10</v>
      </c>
      <c r="I7" s="36">
        <f>G7/F7</f>
        <v>0.961838333333333</v>
      </c>
      <c r="J7" s="7">
        <f>I7*H7</f>
        <v>9.61838333333333</v>
      </c>
    </row>
    <row r="8" ht="29.25" spans="1:10">
      <c r="A8" s="5"/>
      <c r="B8" s="5"/>
      <c r="C8" s="5"/>
      <c r="D8" s="5" t="s">
        <v>19</v>
      </c>
      <c r="E8" s="7">
        <v>0</v>
      </c>
      <c r="F8" s="7">
        <v>0</v>
      </c>
      <c r="G8" s="8">
        <v>0</v>
      </c>
      <c r="H8" s="4" t="s">
        <v>20</v>
      </c>
      <c r="I8" s="37"/>
      <c r="J8" s="5" t="s">
        <v>20</v>
      </c>
    </row>
    <row r="9" ht="24.95" customHeight="1" spans="1:10">
      <c r="A9" s="5"/>
      <c r="B9" s="5"/>
      <c r="C9" s="5"/>
      <c r="D9" s="5" t="s">
        <v>21</v>
      </c>
      <c r="E9" s="7">
        <v>0</v>
      </c>
      <c r="F9" s="7">
        <v>0</v>
      </c>
      <c r="G9" s="7">
        <v>0</v>
      </c>
      <c r="H9" s="4" t="s">
        <v>20</v>
      </c>
      <c r="I9" s="37"/>
      <c r="J9" s="5" t="s">
        <v>20</v>
      </c>
    </row>
    <row r="10" ht="18.95" customHeight="1" spans="1:10">
      <c r="A10" s="5"/>
      <c r="B10" s="5"/>
      <c r="C10" s="5"/>
      <c r="D10" s="5" t="s">
        <v>22</v>
      </c>
      <c r="E10" s="7">
        <v>6000</v>
      </c>
      <c r="F10" s="7">
        <v>6000</v>
      </c>
      <c r="G10" s="7">
        <v>5771.03</v>
      </c>
      <c r="H10" s="4" t="s">
        <v>20</v>
      </c>
      <c r="I10" s="36">
        <f>G10/F10</f>
        <v>0.961838333333333</v>
      </c>
      <c r="J10" s="5" t="s">
        <v>20</v>
      </c>
    </row>
    <row r="11" ht="20" customHeight="1" spans="1:10">
      <c r="A11" s="9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56.95" customHeight="1" spans="1:10">
      <c r="A12" s="9"/>
      <c r="B12" s="10" t="s">
        <v>26</v>
      </c>
      <c r="C12" s="10"/>
      <c r="D12" s="5"/>
      <c r="E12" s="5"/>
      <c r="F12" s="10" t="s">
        <v>27</v>
      </c>
      <c r="G12" s="10"/>
      <c r="H12" s="10"/>
      <c r="I12" s="10"/>
      <c r="J12" s="10"/>
    </row>
    <row r="13" ht="34.5" customHeight="1" spans="1:10">
      <c r="A13" s="11" t="s">
        <v>28</v>
      </c>
      <c r="B13" s="5" t="s">
        <v>29</v>
      </c>
      <c r="C13" s="4" t="s">
        <v>30</v>
      </c>
      <c r="D13" s="5" t="s">
        <v>31</v>
      </c>
      <c r="E13" s="5" t="s">
        <v>32</v>
      </c>
      <c r="F13" s="12" t="s">
        <v>33</v>
      </c>
      <c r="G13" s="13"/>
      <c r="H13" s="5" t="s">
        <v>34</v>
      </c>
      <c r="I13" s="5" t="s">
        <v>17</v>
      </c>
      <c r="J13" s="5" t="s">
        <v>35</v>
      </c>
    </row>
    <row r="14" ht="54" customHeight="1" spans="1:10">
      <c r="A14" s="14"/>
      <c r="B14" s="15" t="s">
        <v>36</v>
      </c>
      <c r="C14" s="16" t="s">
        <v>37</v>
      </c>
      <c r="D14" s="5" t="s">
        <v>38</v>
      </c>
      <c r="E14" s="5" t="s">
        <v>39</v>
      </c>
      <c r="F14" s="17" t="s">
        <v>40</v>
      </c>
      <c r="G14" s="18"/>
      <c r="H14" s="5">
        <v>8</v>
      </c>
      <c r="I14" s="38">
        <f>H14*161/590</f>
        <v>2.18305084745763</v>
      </c>
      <c r="J14" s="10" t="s">
        <v>41</v>
      </c>
    </row>
    <row r="15" ht="68.1" customHeight="1" spans="1:11">
      <c r="A15" s="14"/>
      <c r="B15" s="19"/>
      <c r="C15" s="20"/>
      <c r="D15" s="5" t="s">
        <v>42</v>
      </c>
      <c r="E15" s="5" t="s">
        <v>43</v>
      </c>
      <c r="F15" s="17" t="s">
        <v>44</v>
      </c>
      <c r="G15" s="18"/>
      <c r="H15" s="21">
        <v>1</v>
      </c>
      <c r="I15" s="39">
        <f>1*16/45</f>
        <v>0.355555555555556</v>
      </c>
      <c r="J15" s="40" t="s">
        <v>45</v>
      </c>
      <c r="K15" s="41"/>
    </row>
    <row r="16" ht="54" customHeight="1" spans="1:10">
      <c r="A16" s="14"/>
      <c r="B16" s="19"/>
      <c r="C16" s="20"/>
      <c r="D16" s="5" t="s">
        <v>46</v>
      </c>
      <c r="E16" s="5" t="s">
        <v>47</v>
      </c>
      <c r="F16" s="17" t="s">
        <v>48</v>
      </c>
      <c r="G16" s="18"/>
      <c r="H16" s="5">
        <v>2</v>
      </c>
      <c r="I16" s="42">
        <f>2*1.56/2.34</f>
        <v>1.33333333333333</v>
      </c>
      <c r="J16" s="10" t="s">
        <v>49</v>
      </c>
    </row>
    <row r="17" ht="54" customHeight="1" spans="1:10">
      <c r="A17" s="14"/>
      <c r="B17" s="19"/>
      <c r="C17" s="20"/>
      <c r="D17" s="5" t="s">
        <v>50</v>
      </c>
      <c r="E17" s="5" t="s">
        <v>51</v>
      </c>
      <c r="F17" s="22" t="s">
        <v>52</v>
      </c>
      <c r="G17" s="23"/>
      <c r="H17" s="5">
        <v>2</v>
      </c>
      <c r="I17" s="42">
        <f>2*6.8/7.2</f>
        <v>1.88888888888889</v>
      </c>
      <c r="J17" s="10" t="s">
        <v>53</v>
      </c>
    </row>
    <row r="18" ht="70.5" customHeight="1" spans="1:10">
      <c r="A18" s="14"/>
      <c r="B18" s="19"/>
      <c r="C18" s="24"/>
      <c r="D18" s="5" t="s">
        <v>54</v>
      </c>
      <c r="E18" s="5" t="s">
        <v>55</v>
      </c>
      <c r="F18" s="17">
        <v>36594</v>
      </c>
      <c r="G18" s="18"/>
      <c r="H18" s="5">
        <v>2</v>
      </c>
      <c r="I18" s="42">
        <f>2*36594/40000</f>
        <v>1.8297</v>
      </c>
      <c r="J18" s="10" t="s">
        <v>56</v>
      </c>
    </row>
    <row r="19" ht="24" customHeight="1" spans="1:10">
      <c r="A19" s="14"/>
      <c r="B19" s="19"/>
      <c r="C19" s="16" t="s">
        <v>57</v>
      </c>
      <c r="D19" s="5" t="s">
        <v>58</v>
      </c>
      <c r="E19" s="5" t="s">
        <v>59</v>
      </c>
      <c r="F19" s="17" t="s">
        <v>60</v>
      </c>
      <c r="G19" s="18"/>
      <c r="H19" s="5">
        <v>3</v>
      </c>
      <c r="I19" s="4">
        <v>3</v>
      </c>
      <c r="J19" s="43"/>
    </row>
    <row r="20" ht="24" customHeight="1" spans="1:10">
      <c r="A20" s="14"/>
      <c r="B20" s="19"/>
      <c r="C20" s="20"/>
      <c r="D20" s="5" t="s">
        <v>61</v>
      </c>
      <c r="E20" s="5" t="s">
        <v>62</v>
      </c>
      <c r="F20" s="17" t="s">
        <v>63</v>
      </c>
      <c r="G20" s="18"/>
      <c r="H20" s="5">
        <v>3</v>
      </c>
      <c r="I20" s="4">
        <v>3</v>
      </c>
      <c r="J20" s="43"/>
    </row>
    <row r="21" ht="36.95" customHeight="1" spans="1:10">
      <c r="A21" s="14"/>
      <c r="B21" s="19"/>
      <c r="C21" s="20"/>
      <c r="D21" s="5" t="s">
        <v>64</v>
      </c>
      <c r="E21" s="5" t="s">
        <v>65</v>
      </c>
      <c r="F21" s="17" t="s">
        <v>66</v>
      </c>
      <c r="G21" s="18"/>
      <c r="H21" s="5">
        <v>3</v>
      </c>
      <c r="I21" s="4">
        <v>2.9</v>
      </c>
      <c r="J21" s="10" t="s">
        <v>67</v>
      </c>
    </row>
    <row r="22" ht="99.95" customHeight="1" spans="1:10">
      <c r="A22" s="14"/>
      <c r="B22" s="19"/>
      <c r="C22" s="20"/>
      <c r="D22" s="5" t="s">
        <v>68</v>
      </c>
      <c r="E22" s="5" t="s">
        <v>69</v>
      </c>
      <c r="F22" s="12" t="s">
        <v>70</v>
      </c>
      <c r="G22" s="13"/>
      <c r="H22" s="5">
        <v>7</v>
      </c>
      <c r="I22" s="4">
        <v>7</v>
      </c>
      <c r="J22" s="43"/>
    </row>
    <row r="23" ht="48.95" customHeight="1" spans="1:10">
      <c r="A23" s="14"/>
      <c r="B23" s="19"/>
      <c r="C23" s="20"/>
      <c r="D23" s="5" t="s">
        <v>71</v>
      </c>
      <c r="E23" s="5" t="s">
        <v>72</v>
      </c>
      <c r="F23" s="12" t="s">
        <v>73</v>
      </c>
      <c r="G23" s="13"/>
      <c r="H23" s="5">
        <v>2</v>
      </c>
      <c r="I23" s="4">
        <v>2</v>
      </c>
      <c r="J23" s="43"/>
    </row>
    <row r="24" ht="57" customHeight="1" spans="1:10">
      <c r="A24" s="14"/>
      <c r="B24" s="19"/>
      <c r="C24" s="16" t="s">
        <v>74</v>
      </c>
      <c r="D24" s="5" t="s">
        <v>75</v>
      </c>
      <c r="E24" s="5" t="s">
        <v>76</v>
      </c>
      <c r="F24" s="12" t="s">
        <v>76</v>
      </c>
      <c r="G24" s="13"/>
      <c r="H24" s="5">
        <v>4</v>
      </c>
      <c r="I24" s="4">
        <v>4</v>
      </c>
      <c r="J24" s="43"/>
    </row>
    <row r="25" ht="117.75" customHeight="1" spans="1:10">
      <c r="A25" s="14"/>
      <c r="B25" s="19"/>
      <c r="C25" s="20"/>
      <c r="D25" s="5" t="s">
        <v>77</v>
      </c>
      <c r="E25" s="5" t="s">
        <v>78</v>
      </c>
      <c r="F25" s="17" t="s">
        <v>79</v>
      </c>
      <c r="G25" s="18"/>
      <c r="H25" s="5">
        <v>3</v>
      </c>
      <c r="I25" s="4">
        <v>3</v>
      </c>
      <c r="J25" s="10"/>
    </row>
    <row r="26" ht="72.75" customHeight="1" spans="1:11">
      <c r="A26" s="14"/>
      <c r="B26" s="19"/>
      <c r="C26" s="24"/>
      <c r="D26" s="5" t="s">
        <v>80</v>
      </c>
      <c r="E26" s="5" t="s">
        <v>81</v>
      </c>
      <c r="F26" s="17" t="s">
        <v>82</v>
      </c>
      <c r="G26" s="18"/>
      <c r="H26" s="21">
        <v>1</v>
      </c>
      <c r="I26" s="39">
        <f>1*8/23</f>
        <v>0.347826086956522</v>
      </c>
      <c r="J26" s="40" t="s">
        <v>83</v>
      </c>
      <c r="K26" s="41"/>
    </row>
    <row r="27" ht="116" customHeight="1" spans="1:10">
      <c r="A27" s="14"/>
      <c r="B27" s="19"/>
      <c r="C27" s="25" t="s">
        <v>84</v>
      </c>
      <c r="D27" s="5" t="s">
        <v>85</v>
      </c>
      <c r="E27" s="5" t="s">
        <v>86</v>
      </c>
      <c r="F27" s="12" t="s">
        <v>87</v>
      </c>
      <c r="G27" s="13"/>
      <c r="H27" s="5">
        <v>9</v>
      </c>
      <c r="I27" s="4">
        <v>9</v>
      </c>
      <c r="J27" s="40"/>
    </row>
    <row r="28" ht="36.95" customHeight="1" spans="1:10">
      <c r="A28" s="14"/>
      <c r="B28" s="15" t="s">
        <v>88</v>
      </c>
      <c r="C28" s="26" t="s">
        <v>89</v>
      </c>
      <c r="D28" s="5" t="s">
        <v>90</v>
      </c>
      <c r="E28" s="5" t="s">
        <v>90</v>
      </c>
      <c r="F28" s="12" t="s">
        <v>90</v>
      </c>
      <c r="G28" s="13"/>
      <c r="H28" s="5"/>
      <c r="I28" s="4"/>
      <c r="J28" s="43"/>
    </row>
    <row r="29" ht="90" customHeight="1" spans="1:10">
      <c r="A29" s="14"/>
      <c r="B29" s="19"/>
      <c r="C29" s="15" t="s">
        <v>91</v>
      </c>
      <c r="D29" s="5" t="s">
        <v>92</v>
      </c>
      <c r="E29" s="5" t="s">
        <v>93</v>
      </c>
      <c r="F29" s="12" t="s">
        <v>94</v>
      </c>
      <c r="G29" s="13"/>
      <c r="H29" s="5">
        <v>6</v>
      </c>
      <c r="I29" s="4">
        <v>6</v>
      </c>
      <c r="J29" s="43"/>
    </row>
    <row r="30" ht="102.95" customHeight="1" spans="1:10">
      <c r="A30" s="14"/>
      <c r="B30" s="19"/>
      <c r="C30" s="19"/>
      <c r="D30" s="5" t="s">
        <v>95</v>
      </c>
      <c r="E30" s="5" t="s">
        <v>96</v>
      </c>
      <c r="F30" s="12" t="s">
        <v>97</v>
      </c>
      <c r="G30" s="13"/>
      <c r="H30" s="5">
        <v>8</v>
      </c>
      <c r="I30" s="4">
        <v>8</v>
      </c>
      <c r="J30" s="43"/>
    </row>
    <row r="31" ht="136.5" customHeight="1" spans="1:10">
      <c r="A31" s="14"/>
      <c r="B31" s="19"/>
      <c r="C31" s="19"/>
      <c r="D31" s="21" t="s">
        <v>98</v>
      </c>
      <c r="E31" s="21" t="s">
        <v>99</v>
      </c>
      <c r="F31" s="17" t="s">
        <v>99</v>
      </c>
      <c r="G31" s="18"/>
      <c r="H31" s="5">
        <v>5</v>
      </c>
      <c r="I31" s="4">
        <v>5</v>
      </c>
      <c r="J31" s="43"/>
    </row>
    <row r="32" ht="33.95" customHeight="1" spans="1:10">
      <c r="A32" s="14"/>
      <c r="B32" s="19"/>
      <c r="C32" s="19"/>
      <c r="D32" s="5" t="s">
        <v>100</v>
      </c>
      <c r="E32" s="5" t="s">
        <v>101</v>
      </c>
      <c r="F32" s="12" t="s">
        <v>101</v>
      </c>
      <c r="G32" s="13"/>
      <c r="H32" s="5">
        <v>3</v>
      </c>
      <c r="I32" s="4">
        <v>3</v>
      </c>
      <c r="J32" s="43"/>
    </row>
    <row r="33" ht="36.75" customHeight="1" spans="1:10">
      <c r="A33" s="14"/>
      <c r="B33" s="19"/>
      <c r="C33" s="26" t="s">
        <v>102</v>
      </c>
      <c r="D33" s="5" t="s">
        <v>90</v>
      </c>
      <c r="E33" s="5" t="s">
        <v>90</v>
      </c>
      <c r="F33" s="12" t="s">
        <v>90</v>
      </c>
      <c r="G33" s="13"/>
      <c r="H33" s="5"/>
      <c r="I33" s="4"/>
      <c r="J33" s="43"/>
    </row>
    <row r="34" ht="56.25" customHeight="1" spans="1:10">
      <c r="A34" s="14"/>
      <c r="B34" s="19"/>
      <c r="C34" s="15" t="s">
        <v>103</v>
      </c>
      <c r="D34" s="5" t="s">
        <v>104</v>
      </c>
      <c r="E34" s="5" t="s">
        <v>105</v>
      </c>
      <c r="F34" s="12" t="s">
        <v>106</v>
      </c>
      <c r="G34" s="13"/>
      <c r="H34" s="5">
        <v>3</v>
      </c>
      <c r="I34" s="4">
        <v>3</v>
      </c>
      <c r="J34" s="43"/>
    </row>
    <row r="35" ht="68.1" customHeight="1" spans="1:10">
      <c r="A35" s="14"/>
      <c r="B35" s="27"/>
      <c r="C35" s="27"/>
      <c r="D35" s="5" t="s">
        <v>107</v>
      </c>
      <c r="E35" s="5" t="s">
        <v>108</v>
      </c>
      <c r="F35" s="12" t="s">
        <v>109</v>
      </c>
      <c r="G35" s="13"/>
      <c r="H35" s="5">
        <v>5</v>
      </c>
      <c r="I35" s="4">
        <v>5</v>
      </c>
      <c r="J35" s="43"/>
    </row>
    <row r="36" ht="66.95" customHeight="1" spans="1:10">
      <c r="A36" s="14"/>
      <c r="B36" s="15" t="s">
        <v>110</v>
      </c>
      <c r="C36" s="15" t="s">
        <v>111</v>
      </c>
      <c r="D36" s="5" t="s">
        <v>112</v>
      </c>
      <c r="E36" s="5" t="s">
        <v>113</v>
      </c>
      <c r="F36" s="28">
        <v>0.98</v>
      </c>
      <c r="G36" s="13"/>
      <c r="H36" s="5">
        <v>4</v>
      </c>
      <c r="I36" s="4">
        <v>4</v>
      </c>
      <c r="J36" s="43"/>
    </row>
    <row r="37" ht="60.95" customHeight="1" spans="1:10">
      <c r="A37" s="14"/>
      <c r="B37" s="19"/>
      <c r="C37" s="19"/>
      <c r="D37" s="5" t="s">
        <v>114</v>
      </c>
      <c r="E37" s="5" t="s">
        <v>115</v>
      </c>
      <c r="F37" s="12" t="s">
        <v>116</v>
      </c>
      <c r="G37" s="13"/>
      <c r="H37" s="5">
        <v>2</v>
      </c>
      <c r="I37" s="4">
        <v>2</v>
      </c>
      <c r="J37" s="10"/>
    </row>
    <row r="38" ht="42.75" customHeight="1" spans="1:10">
      <c r="A38" s="14"/>
      <c r="B38" s="19"/>
      <c r="C38" s="19"/>
      <c r="D38" s="6" t="s">
        <v>117</v>
      </c>
      <c r="E38" s="6" t="s">
        <v>118</v>
      </c>
      <c r="F38" s="29">
        <v>1</v>
      </c>
      <c r="G38" s="30"/>
      <c r="H38" s="5">
        <v>4</v>
      </c>
      <c r="I38" s="4">
        <v>4</v>
      </c>
      <c r="J38" s="43"/>
    </row>
    <row r="39" ht="30" customHeight="1" spans="1:10">
      <c r="A39" s="31" t="s">
        <v>119</v>
      </c>
      <c r="B39" s="31"/>
      <c r="C39" s="31"/>
      <c r="D39" s="32"/>
      <c r="E39" s="32"/>
      <c r="F39" s="32"/>
      <c r="G39" s="32"/>
      <c r="H39" s="31">
        <v>100</v>
      </c>
      <c r="I39" s="44">
        <f>SUM(I38,I37,I36,I35,I34,I32,I31,I30,I29,I27,,I26,I25,I24,I23,I22,I21,I20,I19,I18,I17,I16,I15,I14,J7)</f>
        <v>91.4567380455253</v>
      </c>
      <c r="J39" s="4"/>
    </row>
    <row r="40" ht="153.6" customHeight="1" spans="1:10">
      <c r="A40" s="33" t="s">
        <v>120</v>
      </c>
      <c r="B40" s="34"/>
      <c r="C40" s="34"/>
      <c r="D40" s="35"/>
      <c r="E40" s="35"/>
      <c r="F40" s="35"/>
      <c r="G40" s="35"/>
      <c r="H40" s="34"/>
      <c r="I40" s="34"/>
      <c r="J40" s="34"/>
    </row>
  </sheetData>
  <mergeCells count="5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A39:G39"/>
    <mergeCell ref="A40:J40"/>
    <mergeCell ref="A11:A12"/>
    <mergeCell ref="A13:A38"/>
    <mergeCell ref="B14:B27"/>
    <mergeCell ref="B28:B35"/>
    <mergeCell ref="B36:B38"/>
    <mergeCell ref="C14:C18"/>
    <mergeCell ref="C19:C23"/>
    <mergeCell ref="C24:C26"/>
    <mergeCell ref="C29:C32"/>
    <mergeCell ref="C34:C35"/>
    <mergeCell ref="C36:C38"/>
    <mergeCell ref="A6:C10"/>
  </mergeCells>
  <pageMargins left="0.708661417322835" right="0.511811023622047" top="0.551181102362205" bottom="0.551181102362205" header="0.31496062992126" footer="0.31496062992126"/>
  <pageSetup paperSize="9" scale="70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2021-06-09T05:13:00Z</cp:lastPrinted>
  <dcterms:modified xsi:type="dcterms:W3CDTF">2022-05-09T12:31:16Z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7AAC03F36DC74E5FA17F117BB95B5561</vt:lpwstr>
  </property>
</Properties>
</file>