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Sheet1!$A$1:$J$29</definedName>
  </definedNames>
  <calcPr calcId="144525" concurrentCalc="0"/>
</workbook>
</file>

<file path=xl/sharedStrings.xml><?xml version="1.0" encoding="utf-8"?>
<sst xmlns="http://schemas.openxmlformats.org/spreadsheetml/2006/main" count="83">
  <si>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</si>
  <si>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</si>
  <si>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</si>
  <si>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糖尿病及其微血管并发症的早期诊疗生物标</t>
  </si>
  <si>
    <t>主管部门</t>
  </si>
  <si>
    <t>北京市卫生健康委员会</t>
  </si>
  <si>
    <t>实施单位</t>
  </si>
  <si>
    <t>北京市糖尿病研究所</t>
  </si>
  <si>
    <t>项目负责人</t>
  </si>
  <si>
    <t>杨金奎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</si>
  <si>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</si>
  <si>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</si>
  <si>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</si>
  <si>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</si>
  <si>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</si>
  <si>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</si>
  <si>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</si>
  <si>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</si>
  <si>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</si>
  <si>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</si>
  <si>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</si>
  <si>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</si>
  <si>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</si>
  <si>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</si>
  <si>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</si>
  <si>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</si>
  <si>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在糖尿病发病机理方面，以前期家系研究为基础，继续筛选采用全外显子测序单基因糖尿病家系，全外显子测序。繁育10种基因敲除小鼠模型。利用ACE2、MAS和MARD转基因小鼠，构建肝脏，脂肪特异性敲除小鼠，研究RAS轴对脂肪和能量代谢的影响；利用RFX6、PICK、PIK3、UNC等多种功能动物模型研究其对糖耐量和胰岛素抵抗的调控机制。
在糖尿病并发症发面，2020年内完成对社区糖尿病患者眼底检查和血尿生化检查500人次；完成至少30例糖尿病肾活检患者病例收集。在2019年基础上，举办第二届视网膜病变检查培训班，将相关技术推广至社区。</t>
  </si>
  <si>
    <t>除完成原计划的糖尿病发病机制和糖尿病并发症的研究外，还围绕新冠病毒展开研究。2020年课题组成功申请5项国家自然基金课题和1项北京市医管局培育计划课题。人才培养方面，培养青年骨干2人，毕业博士生3人，硕士5人。2020年糖尿病研究所共发表SCI论文7篇，影响因子合计超过30分。发表中文核心文章3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</si>
  <si>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</si>
  <si>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</si>
  <si>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</si>
  <si>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</si>
  <si>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</si>
  <si>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</si>
  <si>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</si>
  <si>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</si>
  <si>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</si>
  <si>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</si>
  <si>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租借OCTA及微视野计设备</t>
  </si>
  <si>
    <t>2台</t>
  </si>
  <si>
    <t>1台</t>
  </si>
  <si>
    <t>原计划租赁两台机器，但是由于疫情影响，2020年上半年未开展，下半年租赁一台机器。</t>
  </si>
  <si>
    <t>社区糖尿病患者眼底功能检查</t>
  </si>
  <si>
    <t>500人次</t>
  </si>
  <si>
    <t>糖尿病肾活检病例收集</t>
  </si>
  <si>
    <t>30人次</t>
  </si>
  <si>
    <t>糖尿病患者血液尿液生化常规检查</t>
  </si>
  <si>
    <t>发表中文核心期刊论文 及SCI论文</t>
  </si>
  <si>
    <t>5-7篇</t>
  </si>
  <si>
    <t>发表中文核心期刊论文3篇， SCI论文7篇</t>
  </si>
  <si>
    <t>质量指标</t>
  </si>
  <si>
    <t>糖尿病患者眼底检查标准化操作及建立糖尿病肾病早期筛查方法，并进行相关验证比例</t>
  </si>
  <si>
    <t>≥99%</t>
  </si>
  <si>
    <t>时效指标</t>
  </si>
  <si>
    <t>完成基础研究及500社区病人检查及基本资料录入</t>
  </si>
  <si>
    <t>完成30例肾活检病例收集数据分析，撰写文章</t>
  </si>
  <si>
    <t>2020年12月前</t>
  </si>
  <si>
    <t>成本指标</t>
  </si>
  <si>
    <t>项目预算控制数</t>
  </si>
  <si>
    <t>366.9万元</t>
  </si>
  <si>
    <t>由于疫情等原因影响，项目资金支出进度滞后，造成40.4442万元资金是2021年支出</t>
  </si>
  <si>
    <t>效果指标(30分)</t>
  </si>
  <si>
    <t>经济效益
指标</t>
  </si>
  <si>
    <t>直接经济效益</t>
  </si>
  <si>
    <t>提出糖尿病肾病早期诊断新方法，减少患者痛苦，为社会减轻负担等</t>
  </si>
  <si>
    <t>提出糖尿病肾病诊断新方法</t>
  </si>
  <si>
    <t>社会效益
指标</t>
  </si>
  <si>
    <t>项目的可延续性</t>
  </si>
  <si>
    <t>保持在国内的学术领先地位，在国际上产生重要影响。</t>
  </si>
  <si>
    <t>保持国内学术领先地位，获得2020年所长杨金奎团队获得中华医学科技奖二等奖，项目名称“糖尿病发病机制和诊疗关键技术的研究与应用”。2020年杨金奎团队获得华夏医学科技奖二等奖，项目名称“冠状病毒受体ACE2与糖尿病诊疗新靶点的研究与应用”。</t>
  </si>
  <si>
    <t>生态效益
指标</t>
  </si>
  <si>
    <t>无</t>
  </si>
  <si>
    <t>可持续影响指标</t>
  </si>
  <si>
    <t>举办全国型糖尿病视网膜病变检查学习班和国际论坛，提升患者的认可度。</t>
  </si>
  <si>
    <t>开展线上学术交流，未举办国际论坛</t>
  </si>
  <si>
    <t>因为疫情，未能举办学术会议</t>
  </si>
  <si>
    <t>满意度
指标
（10分）</t>
  </si>
  <si>
    <t>服务对象满意度指标</t>
  </si>
  <si>
    <t>受益群众及受益培训人员满意度</t>
  </si>
  <si>
    <t>≥95%</t>
  </si>
  <si>
    <t>未进行专门的满意度调查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</si>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</sst>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0000_ "/>
    <numFmt numFmtId="177" formatCode="0.0000000_ 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62"/>
      <name val="等线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7" borderId="9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3" borderId="9" applyNumberFormat="0" applyAlignment="0" applyProtection="0">
      <alignment vertical="center"/>
    </xf>
    <xf numFmtId="0" fontId="17" fillId="9" borderId="12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 wrapText="1"/>
    </xf>
    <xf numFmtId="57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5" applyNumberFormat="1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33333333333333" customWidth="1"/>
    <col min="2" max="2" width="7.66666666666667" customWidth="1"/>
    <col min="3" max="3" width="12.1666666666667" customWidth="1"/>
    <col min="4" max="4" width="24.6666666666667" customWidth="1"/>
    <col min="5" max="5" width="19.1666666666667" customWidth="1"/>
    <col min="6" max="6" width="13.8333333333333" customWidth="1"/>
    <col min="7" max="7" width="15.6666666666667" customWidth="1"/>
    <col min="10" max="10" width="20.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13911167636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8">
        <v>366.9</v>
      </c>
      <c r="F7" s="8">
        <v>366.9</v>
      </c>
      <c r="G7" s="9">
        <v>320.29</v>
      </c>
      <c r="H7" s="3" t="s">
        <v>19</v>
      </c>
      <c r="I7" s="26">
        <f>G7/F7</f>
        <v>0.872962660125375</v>
      </c>
      <c r="J7" s="27">
        <f>10*I7</f>
        <v>8.72962660125375</v>
      </c>
    </row>
    <row r="8" ht="29.25" spans="1:10">
      <c r="A8" s="6"/>
      <c r="B8" s="6"/>
      <c r="C8" s="6"/>
      <c r="D8" s="10" t="s">
        <v>20</v>
      </c>
      <c r="E8" s="8">
        <v>366.9</v>
      </c>
      <c r="F8" s="8">
        <v>366.9</v>
      </c>
      <c r="G8" s="9">
        <v>320.29</v>
      </c>
      <c r="H8" s="3" t="s">
        <v>19</v>
      </c>
      <c r="I8" s="26">
        <f>G8/F8</f>
        <v>0.872962660125375</v>
      </c>
      <c r="J8" s="6" t="s">
        <v>19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19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19</v>
      </c>
      <c r="I10" s="3"/>
      <c r="J10" s="6" t="s">
        <v>19</v>
      </c>
    </row>
    <row r="11" ht="26" customHeight="1" spans="1:10">
      <c r="A11" s="11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48" customHeight="1" spans="1:10">
      <c r="A12" s="11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1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6" t="s">
        <v>34</v>
      </c>
      <c r="I13" s="6" t="s">
        <v>17</v>
      </c>
      <c r="J13" s="6" t="s">
        <v>35</v>
      </c>
    </row>
    <row r="14" ht="82" customHeight="1" spans="1:10">
      <c r="A14" s="11"/>
      <c r="B14" s="6" t="s">
        <v>36</v>
      </c>
      <c r="C14" s="14" t="s">
        <v>37</v>
      </c>
      <c r="D14" s="6" t="s">
        <v>38</v>
      </c>
      <c r="E14" s="6" t="s">
        <v>39</v>
      </c>
      <c r="F14" s="12" t="s">
        <v>40</v>
      </c>
      <c r="G14" s="13"/>
      <c r="H14" s="6">
        <v>4</v>
      </c>
      <c r="I14" s="3">
        <v>2</v>
      </c>
      <c r="J14" s="28" t="s">
        <v>41</v>
      </c>
    </row>
    <row r="15" ht="33" customHeight="1" spans="1:10">
      <c r="A15" s="11"/>
      <c r="B15" s="6"/>
      <c r="C15" s="15"/>
      <c r="D15" s="6" t="s">
        <v>42</v>
      </c>
      <c r="E15" s="6" t="s">
        <v>43</v>
      </c>
      <c r="F15" s="12" t="s">
        <v>43</v>
      </c>
      <c r="G15" s="13"/>
      <c r="H15" s="6">
        <v>4</v>
      </c>
      <c r="I15" s="6">
        <v>4</v>
      </c>
      <c r="J15" s="6"/>
    </row>
    <row r="16" ht="33" customHeight="1" spans="1:10">
      <c r="A16" s="11"/>
      <c r="B16" s="6"/>
      <c r="C16" s="15"/>
      <c r="D16" s="6" t="s">
        <v>44</v>
      </c>
      <c r="E16" s="6" t="s">
        <v>45</v>
      </c>
      <c r="F16" s="12" t="s">
        <v>45</v>
      </c>
      <c r="G16" s="13"/>
      <c r="H16" s="6">
        <v>4</v>
      </c>
      <c r="I16" s="6">
        <v>4</v>
      </c>
      <c r="J16" s="6"/>
    </row>
    <row r="17" ht="33" customHeight="1" spans="1:10">
      <c r="A17" s="11"/>
      <c r="B17" s="6"/>
      <c r="C17" s="15"/>
      <c r="D17" s="6" t="s">
        <v>46</v>
      </c>
      <c r="E17" s="6" t="s">
        <v>43</v>
      </c>
      <c r="F17" s="12" t="s">
        <v>43</v>
      </c>
      <c r="G17" s="13"/>
      <c r="H17" s="6">
        <v>4</v>
      </c>
      <c r="I17" s="6">
        <v>4</v>
      </c>
      <c r="J17" s="6"/>
    </row>
    <row r="18" ht="33" customHeight="1" spans="1:10">
      <c r="A18" s="11"/>
      <c r="B18" s="6"/>
      <c r="C18" s="15"/>
      <c r="D18" s="6" t="s">
        <v>47</v>
      </c>
      <c r="E18" s="6" t="s">
        <v>48</v>
      </c>
      <c r="F18" s="12" t="s">
        <v>49</v>
      </c>
      <c r="G18" s="13"/>
      <c r="H18" s="6">
        <v>4</v>
      </c>
      <c r="I18" s="6">
        <v>4</v>
      </c>
      <c r="J18" s="6"/>
    </row>
    <row r="19" ht="72" customHeight="1" spans="1:10">
      <c r="A19" s="11"/>
      <c r="B19" s="6"/>
      <c r="C19" s="3" t="s">
        <v>50</v>
      </c>
      <c r="D19" s="10" t="s">
        <v>51</v>
      </c>
      <c r="E19" s="6" t="s">
        <v>52</v>
      </c>
      <c r="F19" s="16">
        <v>1</v>
      </c>
      <c r="G19" s="17"/>
      <c r="H19" s="6">
        <v>10</v>
      </c>
      <c r="I19" s="3">
        <v>10</v>
      </c>
      <c r="J19" s="3"/>
    </row>
    <row r="20" ht="42" customHeight="1" spans="1:10">
      <c r="A20" s="11"/>
      <c r="B20" s="6"/>
      <c r="C20" s="14" t="s">
        <v>53</v>
      </c>
      <c r="D20" s="6" t="s">
        <v>54</v>
      </c>
      <c r="E20" s="18">
        <v>44136</v>
      </c>
      <c r="F20" s="19">
        <v>44136</v>
      </c>
      <c r="G20" s="20"/>
      <c r="H20" s="6">
        <v>5</v>
      </c>
      <c r="I20" s="3">
        <v>5</v>
      </c>
      <c r="J20" s="3"/>
    </row>
    <row r="21" ht="45" customHeight="1" spans="1:10">
      <c r="A21" s="11"/>
      <c r="B21" s="6"/>
      <c r="C21" s="21"/>
      <c r="D21" s="6" t="s">
        <v>55</v>
      </c>
      <c r="E21" s="6" t="s">
        <v>56</v>
      </c>
      <c r="F21" s="22" t="s">
        <v>56</v>
      </c>
      <c r="G21" s="17"/>
      <c r="H21" s="6">
        <v>5</v>
      </c>
      <c r="I21" s="3">
        <v>5</v>
      </c>
      <c r="J21" s="3"/>
    </row>
    <row r="22" ht="84" customHeight="1" spans="1:10">
      <c r="A22" s="11"/>
      <c r="B22" s="6"/>
      <c r="C22" s="3" t="s">
        <v>57</v>
      </c>
      <c r="D22" s="3" t="s">
        <v>58</v>
      </c>
      <c r="E22" s="3" t="s">
        <v>59</v>
      </c>
      <c r="F22" s="12">
        <v>320.29</v>
      </c>
      <c r="G22" s="13"/>
      <c r="H22" s="6">
        <v>10</v>
      </c>
      <c r="I22" s="3">
        <v>10</v>
      </c>
      <c r="J22" s="6" t="s">
        <v>60</v>
      </c>
    </row>
    <row r="23" ht="57.75" spans="1:10">
      <c r="A23" s="11"/>
      <c r="B23" s="6" t="s">
        <v>61</v>
      </c>
      <c r="C23" s="6" t="s">
        <v>62</v>
      </c>
      <c r="D23" s="3" t="s">
        <v>63</v>
      </c>
      <c r="E23" s="6" t="s">
        <v>64</v>
      </c>
      <c r="F23" s="22" t="s">
        <v>65</v>
      </c>
      <c r="G23" s="17"/>
      <c r="H23" s="6">
        <v>10</v>
      </c>
      <c r="I23" s="3">
        <v>10</v>
      </c>
      <c r="J23" s="3"/>
    </row>
    <row r="24" ht="87" customHeight="1" spans="1:10">
      <c r="A24" s="11"/>
      <c r="B24" s="6"/>
      <c r="C24" s="6" t="s">
        <v>66</v>
      </c>
      <c r="D24" s="3" t="s">
        <v>67</v>
      </c>
      <c r="E24" s="6" t="s">
        <v>68</v>
      </c>
      <c r="F24" s="12" t="s">
        <v>69</v>
      </c>
      <c r="G24" s="13"/>
      <c r="H24" s="6">
        <v>10</v>
      </c>
      <c r="I24" s="3">
        <v>10</v>
      </c>
      <c r="J24" s="3"/>
    </row>
    <row r="25" ht="29.25" spans="1:10">
      <c r="A25" s="11"/>
      <c r="B25" s="6"/>
      <c r="C25" s="6" t="s">
        <v>70</v>
      </c>
      <c r="D25" s="3" t="s">
        <v>71</v>
      </c>
      <c r="E25" s="6" t="s">
        <v>71</v>
      </c>
      <c r="F25" s="22" t="s">
        <v>71</v>
      </c>
      <c r="G25" s="17"/>
      <c r="H25" s="6"/>
      <c r="I25" s="3"/>
      <c r="J25" s="3"/>
    </row>
    <row r="26" ht="57.75" spans="1:10">
      <c r="A26" s="11"/>
      <c r="B26" s="6"/>
      <c r="C26" s="6" t="s">
        <v>72</v>
      </c>
      <c r="D26" s="3" t="s">
        <v>67</v>
      </c>
      <c r="E26" s="6" t="s">
        <v>73</v>
      </c>
      <c r="F26" s="12" t="s">
        <v>74</v>
      </c>
      <c r="G26" s="13"/>
      <c r="H26" s="6">
        <v>10</v>
      </c>
      <c r="I26" s="3">
        <v>8</v>
      </c>
      <c r="J26" s="6" t="s">
        <v>75</v>
      </c>
    </row>
    <row r="27" ht="57.75" spans="1:10">
      <c r="A27" s="11"/>
      <c r="B27" s="6" t="s">
        <v>76</v>
      </c>
      <c r="C27" s="6" t="s">
        <v>77</v>
      </c>
      <c r="D27" s="6" t="s">
        <v>78</v>
      </c>
      <c r="E27" s="6" t="s">
        <v>79</v>
      </c>
      <c r="F27" s="12" t="s">
        <v>79</v>
      </c>
      <c r="G27" s="13"/>
      <c r="H27" s="6">
        <v>10</v>
      </c>
      <c r="I27" s="3">
        <v>8</v>
      </c>
      <c r="J27" s="10" t="s">
        <v>80</v>
      </c>
    </row>
    <row r="28" ht="15" spans="1:10">
      <c r="A28" s="23" t="s">
        <v>81</v>
      </c>
      <c r="B28" s="23"/>
      <c r="C28" s="23"/>
      <c r="D28" s="23"/>
      <c r="E28" s="23"/>
      <c r="F28" s="23"/>
      <c r="G28" s="23"/>
      <c r="H28" s="23">
        <f>SUM(H14:H27)+10</f>
        <v>100</v>
      </c>
      <c r="I28" s="29">
        <f>SUM(I14:I27)+J7</f>
        <v>92.7296266012538</v>
      </c>
      <c r="J28" s="3"/>
    </row>
    <row r="29" ht="153.5" customHeight="1" spans="1:10">
      <c r="A29" s="24" t="s">
        <v>82</v>
      </c>
      <c r="B29" s="25"/>
      <c r="C29" s="25"/>
      <c r="D29" s="25"/>
      <c r="E29" s="25"/>
      <c r="F29" s="25"/>
      <c r="G29" s="25"/>
      <c r="H29" s="25"/>
      <c r="I29" s="25"/>
      <c r="J29" s="25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8"/>
    <mergeCell ref="C20:C21"/>
    <mergeCell ref="A6:C10"/>
  </mergeCells>
  <pageMargins left="0.708333333333333" right="0.511805555555556" top="0.550694444444444" bottom="0.550694444444444" header="0.314583333333333" footer="0.314583333333333"/>
  <pageSetup paperSize="9" scale="90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0D4073E41DCB487D895962D3C061C19C</vt:lpwstr>
  </property>
</Properties>
</file>