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<sst xmlns="http://schemas.openxmlformats.org/spreadsheetml/2006/main" count="81" uniqueCount="67">
  <si>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</si>
  <si>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</si>
  <si>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</si>
  <si>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黑龙潭潭体修复、龙王庙大殿及碑亭屋面修缮工程</t>
  </si>
  <si>
    <t>主管部门</t>
  </si>
  <si>
    <t>北京市卫生健康委员会</t>
  </si>
  <si>
    <t>实施单位</t>
  </si>
  <si>
    <t>北京市卫生健康委员会党校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</si>
  <si>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</si>
  <si>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</si>
  <si>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</si>
  <si>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</si>
  <si>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</si>
  <si>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</si>
  <si>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</si>
  <si>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</si>
  <si>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</si>
  <si>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</si>
  <si>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-</t>
  </si>
  <si>
    <t>上年结转资金</t>
  </si>
  <si>
    <t>其他资金</t>
  </si>
  <si>
    <t>年度总体目标</t>
  </si>
  <si>
    <t>预期目标</t>
  </si>
  <si>
    <t>实际完成情况</t>
  </si>
  <si>
    <t>本年度改造内容：完成修缮龙王殿、龙王庙院门、院墙、院内地面、四座碑亭、龙王庙山门，黑龙潭潭池、黑龙潭回廊60%施工内容，排除文物建筑本体的安全隐患，增强文物本体抵抗外来因素侵蚀的能力。总体工期计划2024.8.15-2025.4.30，工期258日历天，项目总投资461.522448万元。</t>
  </si>
  <si>
    <t>本项目为2024年度追加项目，本年度完成修缮龙王殿、龙王庙院门、院墙、院内地面、四座碑亭、龙王庙山门，黑龙潭潭池、黑龙潭回廊60%施工内容。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</si>
  <si>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</si>
  <si>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</si>
  <si>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</si>
  <si>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</si>
  <si>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</si>
  <si>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</si>
  <si>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</si>
  <si>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</si>
  <si>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</si>
  <si>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</si>
  <si>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修缮建筑面积（平米）</t>
  </si>
  <si>
    <t>修缮潭池面积（平米）</t>
  </si>
  <si>
    <t>修缮占地面积（平米）</t>
  </si>
  <si>
    <t>质量指标</t>
  </si>
  <si>
    <t>工程质量验收合格</t>
  </si>
  <si>
    <t>按照《文物建筑修缮工程验收规范》DB1/T1350-2016验收合格</t>
  </si>
  <si>
    <t>时效指标</t>
  </si>
  <si>
    <t>项目期限</t>
  </si>
  <si>
    <t>≤258天</t>
  </si>
  <si>
    <t>191天</t>
  </si>
  <si>
    <t>成本指标</t>
  </si>
  <si>
    <t>项目成本</t>
  </si>
  <si>
    <t>≤461.522448万元</t>
  </si>
  <si>
    <t>290.393817万元</t>
  </si>
  <si>
    <t>效益指标</t>
  </si>
  <si>
    <t>社会效益
指标</t>
  </si>
  <si>
    <t>提升文物社会影响力，可以有效完善地区历史文化建设，改善地区环境，为北京文化起到积极作用</t>
  </si>
  <si>
    <t>文物修缮后，能更好的融入运河文化带项目和西山文化带，保护历史文化遗产及文化传承，拓展地区历史、文化、生态等内涵，为建设大海淀起到积极作用。</t>
  </si>
  <si>
    <t>偏差原因：效益资料归集不充分。
改进措施：进一步归集项目效益资料，充分呈现项目效益。</t>
  </si>
  <si>
    <t>生态效益
指标</t>
  </si>
  <si>
    <t>有效的保护西山永定河文化带历史文化资源</t>
  </si>
  <si>
    <t>保护北京乃至中国北方传统村落的空间形态、建筑风貌、交通流向以及京味十足的非物质文化遗产、民风民俗，映射着京冀地区传统农业社会时期的历史印记。</t>
  </si>
  <si>
    <t>可持续影响指标</t>
  </si>
  <si>
    <t>增强文物本体抵抗外来因素侵蚀的能力，延缓文物建筑的病害发展，增加文物建筑的存续时间。</t>
  </si>
  <si>
    <t>项目完成实施后，有效的避免安全隐患的发生，未来可持续性发展将在对历史文化建筑实施保护的同时，也能更好地为区域建设发展助力。</t>
  </si>
  <si>
    <t>满意度
指标</t>
  </si>
  <si>
    <t>服务对象满意度指标</t>
  </si>
  <si>
    <t>提高管理使用单位的满意度</t>
  </si>
  <si>
    <t>≥95%</t>
  </si>
  <si>
    <t>偏差原因：满意度支撑资料不足。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</si>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</sst>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8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5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2" fillId="19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2" fillId="22" borderId="0" applyNumberFormat="false" applyBorder="false" applyAlignment="false" applyProtection="false">
      <alignment vertical="center"/>
    </xf>
    <xf numFmtId="0" fontId="23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4" fillId="25" borderId="13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25" fillId="30" borderId="13" applyNumberFormat="false" applyAlignment="false" applyProtection="false">
      <alignment vertical="center"/>
    </xf>
    <xf numFmtId="0" fontId="27" fillId="25" borderId="14" applyNumberFormat="false" applyAlignment="false" applyProtection="false">
      <alignment vertical="center"/>
    </xf>
    <xf numFmtId="0" fontId="28" fillId="32" borderId="15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0" fontId="8" fillId="0" borderId="1" xfId="0" applyFont="true" applyBorder="true" applyAlignment="true">
      <alignment horizontal="center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27305</xdr:rowOff>
    </xdr:from>
    <xdr:to>
      <xdr:col>3</xdr:col>
      <xdr:colOff>1693545</xdr:colOff>
      <xdr:row>4</xdr:row>
      <xdr:rowOff>356235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30425" y="1208405"/>
          <a:ext cx="1670685" cy="32893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85" zoomScaleNormal="100" zoomScaleSheetLayoutView="85" topLeftCell="A21" workbookViewId="0">
      <selection activeCell="A25" sqref="$A1:$XFD1 $A25:$XFD25"/>
    </sheetView>
  </sheetViews>
  <sheetFormatPr defaultColWidth="9" defaultRowHeight="13.5"/>
  <cols>
    <col min="1" max="1" width="5.33333333333333" customWidth="true"/>
    <col min="2" max="2" width="10.1083333333333" customWidth="true"/>
    <col min="3" max="3" width="12.2166666666667" customWidth="true"/>
    <col min="4" max="4" width="24.6666666666667" customWidth="true"/>
    <col min="5" max="5" width="26" customWidth="true"/>
    <col min="6" max="6" width="14.1083333333333" customWidth="true"/>
    <col min="7" max="7" width="15.1083333333333" customWidth="true"/>
    <col min="8" max="8" width="12.4416666666667" customWidth="true"/>
    <col min="9" max="9" width="11" customWidth="true"/>
    <col min="10" max="10" width="14.558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17"/>
      <c r="F4" s="18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19">
        <v>0</v>
      </c>
      <c r="F6" s="19">
        <v>461.522448</v>
      </c>
      <c r="G6" s="19">
        <v>290.393817</v>
      </c>
      <c r="H6" s="3">
        <v>10</v>
      </c>
      <c r="I6" s="26">
        <f>G6/F6</f>
        <v>0.629208434515844</v>
      </c>
      <c r="J6" s="27">
        <f>10*I6</f>
        <v>6.29208434515844</v>
      </c>
    </row>
    <row r="7" ht="15.75" spans="1:10">
      <c r="A7" s="5"/>
      <c r="B7" s="5"/>
      <c r="C7" s="5"/>
      <c r="D7" s="7" t="s">
        <v>16</v>
      </c>
      <c r="E7" s="19">
        <v>0</v>
      </c>
      <c r="F7" s="19">
        <v>461.522448</v>
      </c>
      <c r="G7" s="19">
        <v>290.393817</v>
      </c>
      <c r="H7" s="3" t="s">
        <v>17</v>
      </c>
      <c r="I7" s="28" t="s">
        <v>18</v>
      </c>
      <c r="J7" s="5" t="s">
        <v>17</v>
      </c>
    </row>
    <row r="8" ht="25.05" customHeight="true" spans="1:10">
      <c r="A8" s="5"/>
      <c r="B8" s="5"/>
      <c r="C8" s="5"/>
      <c r="D8" s="3" t="s">
        <v>19</v>
      </c>
      <c r="E8" s="19">
        <v>0</v>
      </c>
      <c r="F8" s="19">
        <v>0</v>
      </c>
      <c r="G8" s="19">
        <v>0</v>
      </c>
      <c r="H8" s="3" t="s">
        <v>17</v>
      </c>
      <c r="I8" s="28" t="s">
        <v>18</v>
      </c>
      <c r="J8" s="5" t="s">
        <v>17</v>
      </c>
    </row>
    <row r="9" ht="19.05" customHeight="true" spans="1:10">
      <c r="A9" s="5"/>
      <c r="B9" s="5"/>
      <c r="C9" s="5"/>
      <c r="D9" s="8" t="s">
        <v>20</v>
      </c>
      <c r="E9" s="19">
        <v>0</v>
      </c>
      <c r="F9" s="19">
        <v>0</v>
      </c>
      <c r="G9" s="19">
        <v>0</v>
      </c>
      <c r="H9" s="3" t="s">
        <v>17</v>
      </c>
      <c r="I9" s="28" t="s">
        <v>18</v>
      </c>
      <c r="J9" s="5" t="s">
        <v>17</v>
      </c>
    </row>
    <row r="10" ht="26.1" customHeight="true" spans="1:10">
      <c r="A10" s="9" t="s">
        <v>21</v>
      </c>
      <c r="B10" s="5" t="s">
        <v>22</v>
      </c>
      <c r="C10" s="5"/>
      <c r="D10" s="5"/>
      <c r="E10" s="5"/>
      <c r="F10" s="5" t="s">
        <v>23</v>
      </c>
      <c r="G10" s="5"/>
      <c r="H10" s="5"/>
      <c r="I10" s="5"/>
      <c r="J10" s="5"/>
    </row>
    <row r="11" ht="92.1" customHeight="true" spans="1:10">
      <c r="A11" s="9"/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31.5" spans="1:10">
      <c r="A12" s="9" t="s">
        <v>26</v>
      </c>
      <c r="B12" s="5" t="s">
        <v>27</v>
      </c>
      <c r="C12" s="3" t="s">
        <v>28</v>
      </c>
      <c r="D12" s="3" t="s">
        <v>29</v>
      </c>
      <c r="E12" s="3" t="s">
        <v>30</v>
      </c>
      <c r="F12" s="5" t="s">
        <v>31</v>
      </c>
      <c r="G12" s="5"/>
      <c r="H12" s="5" t="s">
        <v>32</v>
      </c>
      <c r="I12" s="5" t="s">
        <v>14</v>
      </c>
      <c r="J12" s="5" t="s">
        <v>33</v>
      </c>
    </row>
    <row r="13" ht="30" customHeight="true" spans="1:10">
      <c r="A13" s="9"/>
      <c r="B13" s="10" t="s">
        <v>34</v>
      </c>
      <c r="C13" s="11" t="s">
        <v>35</v>
      </c>
      <c r="D13" s="5" t="s">
        <v>36</v>
      </c>
      <c r="E13" s="5">
        <f>420*0.6</f>
        <v>252</v>
      </c>
      <c r="F13" s="5">
        <f>E13</f>
        <v>252</v>
      </c>
      <c r="G13" s="5"/>
      <c r="H13" s="5">
        <v>10</v>
      </c>
      <c r="I13" s="27">
        <v>10</v>
      </c>
      <c r="J13" s="3"/>
    </row>
    <row r="14" ht="39" customHeight="true" spans="1:10">
      <c r="A14" s="9"/>
      <c r="B14" s="12"/>
      <c r="C14" s="13"/>
      <c r="D14" s="5" t="s">
        <v>37</v>
      </c>
      <c r="E14" s="5">
        <f>418.22*0.6</f>
        <v>250.932</v>
      </c>
      <c r="F14" s="5">
        <f>E14</f>
        <v>250.932</v>
      </c>
      <c r="G14" s="5"/>
      <c r="H14" s="5">
        <v>5</v>
      </c>
      <c r="I14" s="27">
        <v>5</v>
      </c>
      <c r="J14" s="3"/>
    </row>
    <row r="15" ht="58.05" customHeight="true" spans="1:10">
      <c r="A15" s="9"/>
      <c r="B15" s="12"/>
      <c r="C15" s="14"/>
      <c r="D15" s="5" t="s">
        <v>38</v>
      </c>
      <c r="E15" s="5">
        <f>1830*0.6</f>
        <v>1098</v>
      </c>
      <c r="F15" s="20">
        <f>E15</f>
        <v>1098</v>
      </c>
      <c r="G15" s="21"/>
      <c r="H15" s="5">
        <v>5</v>
      </c>
      <c r="I15" s="27">
        <v>5</v>
      </c>
      <c r="J15" s="3"/>
    </row>
    <row r="16" ht="60" customHeight="true" spans="1:10">
      <c r="A16" s="9"/>
      <c r="B16" s="12"/>
      <c r="C16" s="3" t="s">
        <v>39</v>
      </c>
      <c r="D16" s="5" t="s">
        <v>40</v>
      </c>
      <c r="E16" s="5" t="s">
        <v>41</v>
      </c>
      <c r="F16" s="5" t="s">
        <v>41</v>
      </c>
      <c r="G16" s="5"/>
      <c r="H16" s="5">
        <v>10</v>
      </c>
      <c r="I16" s="27">
        <v>10</v>
      </c>
      <c r="J16" s="3"/>
    </row>
    <row r="17" ht="34.05" customHeight="true" spans="1:10">
      <c r="A17" s="9"/>
      <c r="B17" s="12"/>
      <c r="C17" s="3" t="s">
        <v>42</v>
      </c>
      <c r="D17" s="5" t="s">
        <v>43</v>
      </c>
      <c r="E17" s="22" t="s">
        <v>44</v>
      </c>
      <c r="F17" s="23" t="s">
        <v>45</v>
      </c>
      <c r="G17" s="24"/>
      <c r="H17" s="5">
        <v>10</v>
      </c>
      <c r="I17" s="27">
        <v>10</v>
      </c>
      <c r="J17" s="3"/>
    </row>
    <row r="18" ht="35.1" customHeight="true" spans="1:10">
      <c r="A18" s="9"/>
      <c r="B18" s="12"/>
      <c r="C18" s="5" t="s">
        <v>46</v>
      </c>
      <c r="D18" s="5" t="s">
        <v>47</v>
      </c>
      <c r="E18" s="5" t="s">
        <v>48</v>
      </c>
      <c r="F18" s="5" t="s">
        <v>49</v>
      </c>
      <c r="G18" s="5"/>
      <c r="H18" s="5">
        <v>10</v>
      </c>
      <c r="I18" s="27">
        <v>10</v>
      </c>
      <c r="J18" s="29"/>
    </row>
    <row r="19" ht="126" customHeight="true" spans="1:10">
      <c r="A19" s="9"/>
      <c r="B19" s="15" t="s">
        <v>50</v>
      </c>
      <c r="C19" s="15" t="s">
        <v>51</v>
      </c>
      <c r="D19" s="5" t="s">
        <v>52</v>
      </c>
      <c r="E19" s="5" t="s">
        <v>53</v>
      </c>
      <c r="F19" s="5" t="s">
        <v>53</v>
      </c>
      <c r="G19" s="5"/>
      <c r="H19" s="5">
        <v>10</v>
      </c>
      <c r="I19" s="30">
        <v>9.5</v>
      </c>
      <c r="J19" s="5" t="s">
        <v>54</v>
      </c>
    </row>
    <row r="20" ht="139.05" customHeight="true" spans="1:10">
      <c r="A20" s="9"/>
      <c r="B20" s="15"/>
      <c r="C20" s="15" t="s">
        <v>55</v>
      </c>
      <c r="D20" s="5" t="s">
        <v>56</v>
      </c>
      <c r="E20" s="24" t="s">
        <v>57</v>
      </c>
      <c r="F20" s="24" t="s">
        <v>57</v>
      </c>
      <c r="G20" s="25"/>
      <c r="H20" s="5">
        <v>10</v>
      </c>
      <c r="I20" s="30">
        <v>9.5</v>
      </c>
      <c r="J20" s="5" t="s">
        <v>54</v>
      </c>
    </row>
    <row r="21" ht="117" customHeight="true" spans="1:10">
      <c r="A21" s="9"/>
      <c r="B21" s="15"/>
      <c r="C21" s="15" t="s">
        <v>58</v>
      </c>
      <c r="D21" s="5" t="s">
        <v>59</v>
      </c>
      <c r="E21" s="5" t="s">
        <v>60</v>
      </c>
      <c r="F21" s="5" t="s">
        <v>60</v>
      </c>
      <c r="G21" s="5"/>
      <c r="H21" s="5">
        <v>10</v>
      </c>
      <c r="I21" s="30">
        <v>9.5</v>
      </c>
      <c r="J21" s="5" t="s">
        <v>54</v>
      </c>
    </row>
    <row r="22" ht="126" spans="1:10">
      <c r="A22" s="9"/>
      <c r="B22" s="15" t="s">
        <v>61</v>
      </c>
      <c r="C22" s="15" t="s">
        <v>62</v>
      </c>
      <c r="D22" s="5" t="s">
        <v>63</v>
      </c>
      <c r="E22" s="22" t="s">
        <v>64</v>
      </c>
      <c r="F22" s="22">
        <v>1</v>
      </c>
      <c r="G22" s="5"/>
      <c r="H22" s="5">
        <v>10</v>
      </c>
      <c r="I22" s="30">
        <v>9</v>
      </c>
      <c r="J22" s="5" t="s">
        <v>65</v>
      </c>
    </row>
    <row r="23" ht="27" customHeight="true" spans="1:10">
      <c r="A23" s="16" t="s">
        <v>66</v>
      </c>
      <c r="B23" s="16"/>
      <c r="C23" s="16"/>
      <c r="D23" s="16"/>
      <c r="E23" s="16"/>
      <c r="F23" s="16"/>
      <c r="G23" s="16"/>
      <c r="H23" s="16">
        <v>100</v>
      </c>
      <c r="I23" s="31">
        <f>SUM(I14:I22)+J6+I13</f>
        <v>93.7920843451584</v>
      </c>
      <c r="J23" s="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8"/>
    <mergeCell ref="B19:B21"/>
    <mergeCell ref="C13:C15"/>
    <mergeCell ref="A5:C9"/>
  </mergeCells>
  <pageMargins left="0.707638888888889" right="0.511805555555556" top="0.55" bottom="0.55" header="0.313888888888889" footer="0.313888888888889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