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625"/>
  </bookViews>
  <sheets>
    <sheet name="2024年评分表" sheetId="2" r:id="rId1"/>
  </sheets>
  <definedNames>
    <definedName name="_xlnm._FilterDatabase" localSheetId="0" hidden="1">'2024年评分表'!$A$9:$L$44</definedName>
    <definedName name="_Hlk105075200" localSheetId="0">'2024年评分表'!#REF!</definedName>
    <definedName name="_Hlk105075245" localSheetId="0">'2024年评分表'!#REF!</definedName>
    <definedName name="_Hlk105075334" localSheetId="0">'2024年评分表'!#REF!</definedName>
    <definedName name="_Hlk105075355" localSheetId="0">'2024年评分表'!#REF!</definedName>
    <definedName name="_Hlk105075386" localSheetId="0">'2024年评分表'!#REF!</definedName>
    <definedName name="_Hlk105076183" localSheetId="0">'2024年评分表'!$C$19</definedName>
    <definedName name="_Hlk105076207" localSheetId="0">'2024年评分表'!$E$19</definedName>
    <definedName name="_Hlk105076229" localSheetId="0">'2024年评分表'!#REF!</definedName>
    <definedName name="_Hlk105076246" localSheetId="0">'2024年评分表'!#REF!</definedName>
    <definedName name="_Hlk105077578" localSheetId="0">'2024年评分表'!$C$42</definedName>
    <definedName name="_Hlk105077644" localSheetId="0">'2024年评分表'!$D$42</definedName>
    <definedName name="_Hlk105077775" localSheetId="0">'2024年评分表'!$D$43</definedName>
  </definedNames>
  <calcPr calcId="144525"/>
</workbook>
</file>

<file path=xl/sharedStrings.xml><?xml version="1.0" encoding="utf-8"?>
<sst xmlns="http://schemas.openxmlformats.org/spreadsheetml/2006/main" count="200" uniqueCount="155">
  <si>
    <t>2024年北京市卫生健康委员会部门整体绩效评价指标体系评分表</t>
  </si>
  <si>
    <t>一、当年预算执行情况（20分）</t>
  </si>
  <si>
    <t>一级指标　</t>
  </si>
  <si>
    <t>二级指标　</t>
  </si>
  <si>
    <t>预算数（万元）</t>
  </si>
  <si>
    <t>执行数（万元）</t>
  </si>
  <si>
    <t>预算执行率</t>
  </si>
  <si>
    <t>分值</t>
  </si>
  <si>
    <t>得分</t>
  </si>
  <si>
    <t>指标解释</t>
  </si>
  <si>
    <t>评分标准</t>
  </si>
  <si>
    <t>当年预算执行情况（20分）</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</si>
  <si>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</si>
  <si>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</si>
  <si>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</si>
  <si>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基本支出</t>
  </si>
  <si>
    <t>——</t>
  </si>
  <si>
    <t>项目支出</t>
  </si>
  <si>
    <t>其他</t>
  </si>
  <si>
    <t>二、整体绩效目标实现情况（60分）</t>
  </si>
  <si>
    <t>一级指标</t>
  </si>
  <si>
    <t>三级指标　</t>
  </si>
  <si>
    <t>指标值</t>
  </si>
  <si>
    <t>完成值</t>
  </si>
  <si>
    <t>活动</t>
  </si>
  <si>
    <t>整体绩效目标实现情况（60分）</t>
  </si>
  <si>
    <t>产出（44分）</t>
  </si>
  <si>
    <t>编撰年度北京卫生健康年鉴</t>
  </si>
  <si>
    <t>1篇（部）</t>
  </si>
  <si>
    <r>
      <rPr>
        <b/>
        <sz val="10"/>
        <rFont val="宋体"/>
        <charset val="134"/>
      </rPr>
      <t>产出数量</t>
    </r>
    <r>
      <rPr>
        <sz val="10"/>
        <rFont val="宋体"/>
        <charset val="134"/>
      </rPr>
      <t>：计划完成率=（实际完成工作数/计划工作数）×100%。实际完成工作数：一定时期（年度或规划期）内部门（单位）实际完成工作任务的数量。计划工作数：部门（单位）整体绩效目标确定的一定时期（年度或规划期）内预计完成工作任务的数量。</t>
    </r>
    <r>
      <rPr>
        <b/>
        <sz val="10"/>
        <rFont val="宋体"/>
        <charset val="134"/>
      </rPr>
      <t>产出质量</t>
    </r>
    <r>
      <rPr>
        <sz val="10"/>
        <rFont val="宋体"/>
        <charset val="134"/>
      </rPr>
      <t>：质量达标率=质量达标工作数/实际完成工作数×100%。质量达标工作数：一定时期（年度或规划期）内部门（单位）实际完成工作数中达到部门绩效目标要求（绩效标准值）的工作任务数量。</t>
    </r>
    <r>
      <rPr>
        <b/>
        <sz val="10"/>
        <rFont val="宋体"/>
        <charset val="134"/>
      </rPr>
      <t>产出进度：</t>
    </r>
    <r>
      <rPr>
        <sz val="10"/>
        <rFont val="宋体"/>
        <charset val="134"/>
      </rPr>
      <t>按时完成率=（按时完成工作数/实际完成工作数）×100%。按时完成工作数：部门（单位）按照整体绩效目标确定的时限实际完成的工作任务数量。</t>
    </r>
    <r>
      <rPr>
        <b/>
        <sz val="10"/>
        <rFont val="宋体"/>
        <charset val="134"/>
      </rPr>
      <t>产出成本</t>
    </r>
    <r>
      <rPr>
        <sz val="10"/>
        <rFont val="宋体"/>
        <charset val="134"/>
      </rPr>
      <t>：单位产出相对于上一年度的节约额；②单位产出相对于市场同类产出的节约额；③部门公用经费的控制情况。</t>
    </r>
  </si>
  <si>
    <t>部门根据本单位情况自行确定并选择产出指标，合理确定各项指标权重。可量化的指标按照比率*单项指标分值即为该指标得分。如果不能定量评价，则以定性的方式进行自评。</t>
  </si>
  <si>
    <t>040016-北京市卫生健康大数据与政策研究中心</t>
  </si>
  <si>
    <t>11000024T000002684631-大数据政研管理</t>
  </si>
  <si>
    <t>郭梦瑶</t>
  </si>
  <si>
    <t>全年示范托育机构奖补数量</t>
  </si>
  <si>
    <t>55家</t>
  </si>
  <si>
    <t>50家</t>
  </si>
  <si>
    <t>转型建设安宁疗护中心数量</t>
  </si>
  <si>
    <t>≥6家</t>
  </si>
  <si>
    <t>8家</t>
  </si>
  <si>
    <t>040001-北京市卫生健康委员会机关</t>
  </si>
  <si>
    <t>11000022T000000454690-安宁疗护服务体系建设</t>
  </si>
  <si>
    <t>徐自怡</t>
  </si>
  <si>
    <t>全年平台成功预约号源</t>
  </si>
  <si>
    <t>≥2000万个</t>
  </si>
  <si>
    <t>2472.35万个</t>
  </si>
  <si>
    <t>11000024T000002820840-示范托育机构奖补</t>
  </si>
  <si>
    <t>累计完成高层次公卫人才培养数量</t>
  </si>
  <si>
    <t>＝359人</t>
  </si>
  <si>
    <t>269人</t>
  </si>
  <si>
    <t>血液管理</t>
  </si>
  <si>
    <t>服务培训学员数量</t>
  </si>
  <si>
    <r>
      <rPr>
        <sz val="10"/>
        <rFont val="宋体"/>
        <charset val="134"/>
      </rPr>
      <t>≥</t>
    </r>
    <r>
      <rPr>
        <sz val="10.5"/>
        <rFont val="Calibri"/>
        <charset val="134"/>
      </rPr>
      <t>2.6</t>
    </r>
    <r>
      <rPr>
        <sz val="10.5"/>
        <rFont val="宋体"/>
        <charset val="134"/>
      </rPr>
      <t>万人次</t>
    </r>
  </si>
  <si>
    <t>264,65人次</t>
  </si>
  <si>
    <t>11000022T000000443948-北京市预约挂号统一平台运行补助经费</t>
  </si>
  <si>
    <t>推进项目数量</t>
  </si>
  <si>
    <t>≥300项</t>
  </si>
  <si>
    <t>500项</t>
  </si>
  <si>
    <t>科研攻关工作</t>
  </si>
  <si>
    <t>首都卫生发展科研专项管理工作</t>
  </si>
  <si>
    <t>临床重点专科建设项目数量</t>
  </si>
  <si>
    <t>＝14项</t>
  </si>
  <si>
    <t>14项</t>
  </si>
  <si>
    <t>11000023T000002092150-北京市重点专科建设</t>
  </si>
  <si>
    <t>全市年度临床用血保障单位数量</t>
  </si>
  <si>
    <t>≥175家</t>
  </si>
  <si>
    <t>155家</t>
  </si>
  <si>
    <t>11000021T000000120022-高层次公共卫生技术人才建设项目</t>
  </si>
  <si>
    <t>学校PPD筛查人数</t>
  </si>
  <si>
    <t>≥300,000人</t>
  </si>
  <si>
    <t>572,025人</t>
  </si>
  <si>
    <t>11000022T000000441117-传染病防控与疾控体系建设</t>
  </si>
  <si>
    <t>病媒生物密度监测区域数量</t>
  </si>
  <si>
    <r>
      <rPr>
        <sz val="10"/>
        <rFont val="宋体"/>
        <charset val="134"/>
      </rPr>
      <t>16</t>
    </r>
    <r>
      <rPr>
        <sz val="10.5"/>
        <rFont val="宋体"/>
        <charset val="134"/>
      </rPr>
      <t>个</t>
    </r>
  </si>
  <si>
    <t>16个</t>
  </si>
  <si>
    <t>11000022T000000443538-爱国卫生管理</t>
  </si>
  <si>
    <t>张雪微</t>
  </si>
  <si>
    <t>急救呼叫满足率</t>
  </si>
  <si>
    <t>≥97%</t>
  </si>
  <si>
    <t>11000022T000001370773-购买999院前医疗急救服务项目</t>
  </si>
  <si>
    <t>孕产妇系统服务率</t>
  </si>
  <si>
    <t>11000023T000002092277-妇女保健及计划生育管理</t>
  </si>
  <si>
    <t>适龄儿童免疫规划疫苗接种率</t>
  </si>
  <si>
    <t>＞90%</t>
  </si>
  <si>
    <t>打击非法行医暗访项目检查重点地区覆盖率</t>
  </si>
  <si>
    <t>≥90%</t>
  </si>
  <si>
    <t>11000023T000002058389-卫生监督综合管理项目</t>
  </si>
  <si>
    <t>突发公共卫生事件报告及时率</t>
  </si>
  <si>
    <t>11000023T000002092084-卫生应急队伍模块化建设演练培训项目</t>
  </si>
  <si>
    <t>全市卒中DNT中位数</t>
  </si>
  <si>
    <r>
      <rPr>
        <sz val="10"/>
        <rFont val="宋体"/>
        <charset val="134"/>
      </rPr>
      <t>≤</t>
    </r>
    <r>
      <rPr>
        <sz val="10.5"/>
        <rFont val="宋体"/>
        <charset val="134"/>
      </rPr>
      <t>50分钟</t>
    </r>
  </si>
  <si>
    <t>37分钟</t>
  </si>
  <si>
    <t>全市胸痛D2B时间中位数</t>
  </si>
  <si>
    <r>
      <rPr>
        <sz val="10"/>
        <rFont val="宋体"/>
        <charset val="134"/>
      </rPr>
      <t>≤</t>
    </r>
    <r>
      <rPr>
        <sz val="10.5"/>
        <rFont val="宋体"/>
        <charset val="134"/>
      </rPr>
      <t>80分钟</t>
    </r>
  </si>
  <si>
    <t>57分钟</t>
  </si>
  <si>
    <t>11000022T000000443957-创新急诊急救服务经费</t>
  </si>
  <si>
    <t>效益（16分）</t>
  </si>
  <si>
    <t>降低重大慢性病过早死亡率</t>
  </si>
  <si>
    <t>良好</t>
  </si>
  <si>
    <r>
      <rPr>
        <b/>
        <sz val="10"/>
        <rFont val="宋体"/>
        <charset val="134"/>
      </rPr>
      <t>经济效益：</t>
    </r>
    <r>
      <rPr>
        <sz val="10"/>
        <rFont val="宋体"/>
        <charset val="134"/>
      </rPr>
      <t>部门（单位）履行职责对经济发展所带来的直接或间接影响。</t>
    </r>
    <r>
      <rPr>
        <b/>
        <sz val="10"/>
        <rFont val="宋体"/>
        <charset val="134"/>
      </rPr>
      <t>社会效益：</t>
    </r>
    <r>
      <rPr>
        <sz val="10"/>
        <rFont val="宋体"/>
        <charset val="134"/>
      </rPr>
      <t>部门（单位）履行职责对社会发展所带来的直接或间接影响。</t>
    </r>
    <r>
      <rPr>
        <b/>
        <sz val="10"/>
        <rFont val="宋体"/>
        <charset val="134"/>
      </rPr>
      <t>环境效益：</t>
    </r>
    <r>
      <rPr>
        <sz val="10"/>
        <rFont val="宋体"/>
        <charset val="134"/>
      </rPr>
      <t>部门（单位）履行职责对环境所带来的直接或间接影响。</t>
    </r>
    <r>
      <rPr>
        <b/>
        <sz val="10"/>
        <rFont val="宋体"/>
        <charset val="134"/>
      </rPr>
      <t>可持续性影响：</t>
    </r>
    <r>
      <rPr>
        <sz val="10"/>
        <rFont val="宋体"/>
        <charset val="134"/>
      </rPr>
      <t>部门绩效目标实现的长效机制建设情况，部门工作效率提升措施的创新。</t>
    </r>
    <r>
      <rPr>
        <b/>
        <sz val="10"/>
        <rFont val="宋体"/>
        <charset val="134"/>
      </rPr>
      <t>服务对象满意度：</t>
    </r>
    <r>
      <rPr>
        <sz val="10"/>
        <rFont val="宋体"/>
        <charset val="134"/>
      </rPr>
      <t>部门（单位）的服务对象对部门履职效果的满意程度。</t>
    </r>
  </si>
  <si>
    <t>部门根据实际情况选择指标进行填写，并将其细化为相应的个性化指标。对于效益类指标可从受益对象瞄准度、受益广度和受益深度上进行设计分析。</t>
  </si>
  <si>
    <t>慢性病防治和健康促进项目</t>
  </si>
  <si>
    <t>职业健康处/陈鑫</t>
  </si>
  <si>
    <t>严重精神障碍患者规范管理率</t>
  </si>
  <si>
    <t>精神卫生综合管理</t>
  </si>
  <si>
    <t>职业健康处/杨秋月</t>
  </si>
  <si>
    <t>全力提升全市医养结合工作服务质量</t>
  </si>
  <si>
    <t>提升医院安全防范能力并坚决落实安全生产责任要求</t>
  </si>
  <si>
    <t>完成北京卫视卫生健康知识宣传栏目建设工作</t>
  </si>
  <si>
    <t>卫生健康宣传</t>
  </si>
  <si>
    <t>宣传处</t>
  </si>
  <si>
    <t>综合满意度</t>
  </si>
  <si>
    <t>≥90分</t>
  </si>
  <si>
    <t>优秀</t>
  </si>
  <si>
    <t>三、预算管理情况（20分）</t>
  </si>
  <si>
    <t>二级指标</t>
  </si>
  <si>
    <t>三级指标</t>
  </si>
  <si>
    <t>预算管理情况（20分）</t>
  </si>
  <si>
    <t>财务管理（4分）</t>
  </si>
  <si>
    <t>财务管理制度健全性</t>
  </si>
  <si>
    <t>①预算资金管理办法、绩效跟踪管理办法、资产管理办法等各项制度健全；②部门内部财务管理制度完整、合规；③会计核算制度完整、合规。</t>
  </si>
  <si>
    <t>预算资金管理办法、绩效跟踪管理办法、资产管理办法等各项制度健全,部门内部财务管理制度完整、合规，会计核算制度完整、合规。</t>
  </si>
  <si>
    <r>
      <rPr>
        <b/>
        <sz val="10"/>
        <rFont val="宋体"/>
        <charset val="134"/>
      </rPr>
      <t>财务管理制度健全性:</t>
    </r>
    <r>
      <rPr>
        <sz val="10"/>
        <rFont val="宋体"/>
        <charset val="134"/>
      </rPr>
      <t>部门（单位）为加强财务管理、规范财务行为而制定的管理制度。</t>
    </r>
  </si>
  <si>
    <t>①预算资金管理办法、绩效跟踪管理办法、资产管理办法等各项制度是否健全；②部门内部财务管理制度是否完整、合规；③会计核算制度是否完整、合规。每有一项不合格扣0.5分，扣完为止。</t>
  </si>
  <si>
    <t>资金使用合规性和安全性</t>
  </si>
  <si>
    <t>①资金使用符合国家财经法规和财务管理制度规定以及有关专项资金管理办法的规定。②资金的拨付有完整的审批程序和手续；③项目的重大开支经过评估论证；④资金使用符合部门预算批复的用途；⑤不存在截留、挤占、挪用情况；⑥资金使用符合政府采购的程序和流程；⑦资金使用符合公务卡结算相关制度和规定。</t>
  </si>
  <si>
    <t>①资金使用基本符合国家财经法规和财务管理制度规定以及有关专项资金管理办法的规定。②资金的拨付有完整的审批程序和手续；③项目的重大开支经过评估论证；④资金使用符合部门预算批复的用途；⑤不存在截留、挤占、挪用情况；⑥资金使用符合政府采购的程序和流程；⑦资金使用符合公务卡结算相关制度和规定。</t>
  </si>
  <si>
    <r>
      <rPr>
        <b/>
        <sz val="10"/>
        <rFont val="宋体"/>
        <charset val="134"/>
      </rPr>
      <t>资金使用合规性和安全性:</t>
    </r>
    <r>
      <rPr>
        <sz val="10"/>
        <rFont val="宋体"/>
        <charset val="134"/>
      </rPr>
      <t>部门（单位）使用预算资金是否符合相关的预算财务管理制度的规定，是否符合相关规定的开支范围，用以反映考核部门（单位）预算资金的规范运行和安全运行情况。</t>
    </r>
  </si>
  <si>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</si>
  <si>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t>
  </si>
  <si>
    <t>基础数据信息和会计信息资料真实、完整、准确。</t>
  </si>
  <si>
    <t>基础数据信息和会计信息资料基本真实、完整、准确。</t>
  </si>
  <si>
    <r>
      <rPr>
        <b/>
        <sz val="10"/>
        <rFont val="宋体"/>
        <charset val="134"/>
      </rPr>
      <t>会计基础信息完善性:</t>
    </r>
    <r>
      <rPr>
        <sz val="10"/>
        <rFont val="宋体"/>
        <charset val="134"/>
      </rPr>
      <t>部门（单位）会计基础信息情况。</t>
    </r>
  </si>
  <si>
    <t>①基础数据信息和会计信息资料是否真实；②基础数据信息和会计信息资料是否完整；③基础数据信息和会计信息资料是否准确。每有一项不合格扣0.5分，扣完为止。</t>
  </si>
  <si>
    <t>资产管理（4分）</t>
  </si>
  <si>
    <t>资产管理规范性</t>
  </si>
  <si>
    <t>①对外投资行为经审批，不存在投资亏损；②不存在因管理不当发生严重资产损失和丢失情况；③不存在超标准配置资产；④资产使用规范，不存在未经批准擅自出租、出借资产行为；⑤资产处置规范，不存在不按要求进行报批或资产不公开处置行为；⑥其它资产管理制度办法执行规范。</t>
  </si>
  <si>
    <t>2024年，市卫生健康委资产管理制度办法基本规范执行，办公设备不存在超标准配置资产；资产使用规范，不存在因管理不当发生严重资产损失和丢失情况；资产处置规范，不存在不按要求进行报批或资产不公开处置行为。</t>
  </si>
  <si>
    <r>
      <rPr>
        <b/>
        <sz val="10"/>
        <rFont val="宋体"/>
        <charset val="134"/>
      </rPr>
      <t>资产管理规范性:</t>
    </r>
    <r>
      <rPr>
        <sz val="10"/>
        <rFont val="宋体"/>
        <charset val="134"/>
      </rPr>
      <t>部门（单位）的资产是否保持安全完整，资产配置是否合理，资产使用和资产处理是否规范，用以反映和考核部门（单位）资产管理的整体水平。</t>
    </r>
  </si>
  <si>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0.8分，扣完为止。</t>
  </si>
  <si>
    <t>绩效管理（4分）</t>
  </si>
  <si>
    <t>绩效管理情况</t>
  </si>
  <si>
    <t>①部门及时对绩效信息进行汇总分析整理；②部门对绩效目标偏离情况及时进行矫正。</t>
  </si>
  <si>
    <r>
      <rPr>
        <b/>
        <sz val="10"/>
        <rFont val="宋体"/>
        <charset val="134"/>
      </rPr>
      <t>绩效管理情况:</t>
    </r>
    <r>
      <rPr>
        <sz val="10"/>
        <rFont val="宋体"/>
        <charset val="134"/>
      </rPr>
      <t>考核部门（单位）在绩效管理信息的汇总和应用情况。</t>
    </r>
  </si>
  <si>
    <t>①部门（单位）是否及时对绩效信息进行汇总分析整理；②部门（单位）是否对绩效目标偏离情况及时进行矫正。每有一项不合格扣2分。</t>
  </si>
  <si>
    <t>指标</t>
  </si>
  <si>
    <t>2023年</t>
  </si>
  <si>
    <t>2024年</t>
  </si>
  <si>
    <t>结转结余率（4分）</t>
  </si>
  <si>
    <t>结转结余率=结转结余总额/支出预算数×100%。
结转结余总额：部门（单位）本年度的结转资金与结余资金之和。</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</si>
  <si>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剔除年底因追加资金导致的结转结余资金。）</t>
  </si>
  <si>
    <t>部门预决算差异率（4分）</t>
  </si>
  <si>
    <t>通过年度部门决算与年初部门预算对比，对部门的年度支出情况进行考核，衡量部门预算的约束力。</t>
  </si>
  <si>
    <t>部门预决算差异率高于市级平均差异率（28.3%）的，每高出10%（含），扣0.4分，扣完为止。</t>
  </si>
  <si>
    <t>合计</t>
  </si>
</sst>
</file>

<file path=xl/styles.xml><?xml version="1.0" encoding="utf-8"?>
<styleSheet xmlns="http://schemas.openxmlformats.org/spreadsheetml/2006/main">
  <numFmts count="7">
    <numFmt numFmtId="176" formatCode="#,##0.000000_ "/>
    <numFmt numFmtId="177" formatCode="0.00_);[Red]\(0.00\)"/>
    <numFmt numFmtId="178" formatCode="0.00_ "/>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30">
    <font>
      <sz val="11"/>
      <color theme="1"/>
      <name val="宋体"/>
      <charset val="134"/>
      <scheme val="minor"/>
    </font>
    <font>
      <sz val="11"/>
      <name val="宋体"/>
      <charset val="134"/>
      <scheme val="minor"/>
    </font>
    <font>
      <sz val="22"/>
      <name val="方正小标宋简体"/>
      <charset val="134"/>
    </font>
    <font>
      <sz val="10"/>
      <name val="宋体"/>
      <charset val="134"/>
    </font>
    <font>
      <sz val="9"/>
      <name val="宋体"/>
      <charset val="134"/>
    </font>
    <font>
      <b/>
      <sz val="10"/>
      <name val="宋体"/>
      <charset val="134"/>
    </font>
    <font>
      <sz val="9"/>
      <name val="SimSun"/>
      <charset val="134"/>
    </font>
    <font>
      <sz val="11"/>
      <name val="宋体"/>
      <charset val="134"/>
    </font>
    <font>
      <sz val="12"/>
      <name val="宋体"/>
      <charset val="134"/>
    </font>
    <font>
      <sz val="11"/>
      <color theme="0"/>
      <name val="宋体"/>
      <charset val="0"/>
      <scheme val="minor"/>
    </font>
    <font>
      <sz val="11"/>
      <color theme="1"/>
      <name val="宋体"/>
      <charset val="0"/>
      <scheme val="minor"/>
    </font>
    <font>
      <sz val="11"/>
      <color rgb="FF9C6500"/>
      <name val="宋体"/>
      <charset val="0"/>
      <scheme val="minor"/>
    </font>
    <font>
      <sz val="11"/>
      <color rgb="FF006100"/>
      <name val="宋体"/>
      <charset val="0"/>
      <scheme val="minor"/>
    </font>
    <font>
      <b/>
      <sz val="11"/>
      <color theme="1"/>
      <name val="宋体"/>
      <charset val="0"/>
      <scheme val="minor"/>
    </font>
    <font>
      <i/>
      <sz val="11"/>
      <color rgb="FF7F7F7F"/>
      <name val="宋体"/>
      <charset val="0"/>
      <scheme val="minor"/>
    </font>
    <font>
      <b/>
      <sz val="18"/>
      <color theme="3"/>
      <name val="宋体"/>
      <charset val="134"/>
      <scheme val="minor"/>
    </font>
    <font>
      <b/>
      <sz val="11"/>
      <color theme="3"/>
      <name val="宋体"/>
      <charset val="134"/>
      <scheme val="minor"/>
    </font>
    <font>
      <b/>
      <sz val="13"/>
      <color theme="3"/>
      <name val="宋体"/>
      <charset val="134"/>
      <scheme val="minor"/>
    </font>
    <font>
      <u/>
      <sz val="11"/>
      <color rgb="FF0000FF"/>
      <name val="宋体"/>
      <charset val="0"/>
      <scheme val="minor"/>
    </font>
    <font>
      <sz val="11"/>
      <color rgb="FF9C0006"/>
      <name val="宋体"/>
      <charset val="0"/>
      <scheme val="minor"/>
    </font>
    <font>
      <u/>
      <sz val="11"/>
      <color rgb="FF800080"/>
      <name val="宋体"/>
      <charset val="0"/>
      <scheme val="minor"/>
    </font>
    <font>
      <b/>
      <sz val="11"/>
      <color rgb="FFFA7D00"/>
      <name val="宋体"/>
      <charset val="0"/>
      <scheme val="minor"/>
    </font>
    <font>
      <b/>
      <sz val="11"/>
      <color rgb="FF3F3F3F"/>
      <name val="宋体"/>
      <charset val="0"/>
      <scheme val="minor"/>
    </font>
    <font>
      <sz val="11"/>
      <color rgb="FFFF0000"/>
      <name val="宋体"/>
      <charset val="0"/>
      <scheme val="minor"/>
    </font>
    <font>
      <b/>
      <sz val="15"/>
      <color theme="3"/>
      <name val="宋体"/>
      <charset val="134"/>
      <scheme val="minor"/>
    </font>
    <font>
      <sz val="11"/>
      <color rgb="FFFA7D00"/>
      <name val="宋体"/>
      <charset val="0"/>
      <scheme val="minor"/>
    </font>
    <font>
      <b/>
      <sz val="11"/>
      <color rgb="FFFFFFFF"/>
      <name val="宋体"/>
      <charset val="0"/>
      <scheme val="minor"/>
    </font>
    <font>
      <sz val="11"/>
      <color rgb="FF3F3F76"/>
      <name val="宋体"/>
      <charset val="0"/>
      <scheme val="minor"/>
    </font>
    <font>
      <sz val="10.5"/>
      <name val="Calibri"/>
      <charset val="134"/>
    </font>
    <font>
      <sz val="10.5"/>
      <name val="宋体"/>
      <charset val="134"/>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5"/>
        <bgColor indexed="64"/>
      </patternFill>
    </fill>
    <fill>
      <patternFill patternType="solid">
        <fgColor theme="4" tint="0.799981688894314"/>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4"/>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rgb="FFFFC7CE"/>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rgb="FFF2F2F2"/>
        <bgColor indexed="64"/>
      </patternFill>
    </fill>
    <fill>
      <patternFill patternType="solid">
        <fgColor theme="8"/>
        <bgColor indexed="64"/>
      </patternFill>
    </fill>
    <fill>
      <patternFill patternType="solid">
        <fgColor theme="7"/>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rgb="FFA5A5A5"/>
        <bgColor indexed="64"/>
      </patternFill>
    </fill>
    <fill>
      <patternFill patternType="solid">
        <fgColor theme="9"/>
        <bgColor indexed="64"/>
      </patternFill>
    </fill>
    <fill>
      <patternFill patternType="solid">
        <fgColor theme="9" tint="0.399975585192419"/>
        <bgColor indexed="64"/>
      </patternFill>
    </fill>
    <fill>
      <patternFill patternType="solid">
        <fgColor rgb="FFFFCC99"/>
        <bgColor indexed="64"/>
      </patternFill>
    </fill>
    <fill>
      <patternFill patternType="solid">
        <fgColor theme="7" tint="0.399975585192419"/>
        <bgColor indexed="64"/>
      </patternFill>
    </fill>
    <fill>
      <patternFill patternType="solid">
        <fgColor theme="4" tint="0.399975585192419"/>
        <bgColor indexed="64"/>
      </patternFill>
    </fill>
  </fills>
  <borders count="19">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style="thin">
        <color rgb="FFC2C3C4"/>
      </left>
      <right style="thin">
        <color rgb="FFC2C3C4"/>
      </right>
      <top style="thin">
        <color rgb="FFC2C3C4"/>
      </top>
      <bottom style="thin">
        <color rgb="FFC2C3C4"/>
      </bottom>
      <diagonal/>
    </border>
    <border>
      <left style="thin">
        <color rgb="FF000000"/>
      </left>
      <right style="thin">
        <color rgb="FF000000"/>
      </right>
      <top style="thin">
        <color rgb="FF000000"/>
      </top>
      <bottom style="thin">
        <color rgb="FF000000"/>
      </bottom>
      <diagonal/>
    </border>
    <border>
      <left style="thin">
        <color rgb="FFC0C0C0"/>
      </left>
      <right style="thin">
        <color rgb="FFC0C0C0"/>
      </right>
      <top style="thin">
        <color rgb="FFC0C0C0"/>
      </top>
      <bottom style="thin">
        <color rgb="FFC0C0C0"/>
      </bottom>
      <diagonal/>
    </border>
    <border>
      <left/>
      <right style="medium">
        <color auto="true"/>
      </right>
      <top/>
      <bottom style="thin">
        <color indexed="8"/>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0" fontId="8" fillId="0" borderId="0">
      <alignment vertical="center"/>
    </xf>
    <xf numFmtId="0" fontId="10" fillId="20"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9" fillId="28"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9" fillId="23"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16" fillId="0" borderId="13"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13" fillId="0" borderId="12"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17" fillId="0" borderId="14"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9" fillId="31"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10" fillId="25" borderId="0" applyNumberFormat="false" applyBorder="false" applyAlignment="false" applyProtection="false">
      <alignment vertical="center"/>
    </xf>
    <xf numFmtId="0" fontId="9" fillId="18" borderId="0" applyNumberFormat="false" applyBorder="false" applyAlignment="false" applyProtection="false">
      <alignment vertical="center"/>
    </xf>
    <xf numFmtId="0" fontId="24" fillId="0" borderId="14"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0" fillId="2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13" borderId="0" applyNumberFormat="false" applyBorder="false" applyAlignment="false" applyProtection="false">
      <alignment vertical="center"/>
    </xf>
    <xf numFmtId="0" fontId="21" fillId="22" borderId="15" applyNumberFormat="false" applyAlignment="false" applyProtection="false">
      <alignment vertical="center"/>
    </xf>
    <xf numFmtId="0" fontId="20"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9" fillId="24"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9" fillId="29" borderId="0" applyNumberFormat="false" applyBorder="false" applyAlignment="false" applyProtection="false">
      <alignment vertical="center"/>
    </xf>
    <xf numFmtId="0" fontId="27" fillId="30" borderId="15" applyNumberFormat="false" applyAlignment="false" applyProtection="false">
      <alignment vertical="center"/>
    </xf>
    <xf numFmtId="0" fontId="22" fillId="22" borderId="16" applyNumberFormat="false" applyAlignment="false" applyProtection="false">
      <alignment vertical="center"/>
    </xf>
    <xf numFmtId="0" fontId="26" fillId="27" borderId="18" applyNumberFormat="false" applyAlignment="false" applyProtection="false">
      <alignment vertical="center"/>
    </xf>
    <xf numFmtId="0" fontId="25" fillId="0" borderId="17" applyNumberFormat="false" applyFill="false" applyAlignment="false" applyProtection="false">
      <alignment vertical="center"/>
    </xf>
    <xf numFmtId="0" fontId="9" fillId="32" borderId="0" applyNumberFormat="false" applyBorder="false" applyAlignment="false" applyProtection="false">
      <alignment vertical="center"/>
    </xf>
    <xf numFmtId="0" fontId="9" fillId="10" borderId="0" applyNumberFormat="false" applyBorder="false" applyAlignment="false" applyProtection="false">
      <alignment vertical="center"/>
    </xf>
    <xf numFmtId="0" fontId="0" fillId="9" borderId="11"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12" fillId="8"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9" fillId="11"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19" fillId="15" borderId="0" applyNumberFormat="false" applyBorder="false" applyAlignment="false" applyProtection="false">
      <alignment vertical="center"/>
    </xf>
    <xf numFmtId="0" fontId="9" fillId="5"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cellStyleXfs>
  <cellXfs count="44">
    <xf numFmtId="0" fontId="0" fillId="0" borderId="0" xfId="0">
      <alignment vertical="center"/>
    </xf>
    <xf numFmtId="0" fontId="1" fillId="0" borderId="0" xfId="0" applyFont="true" applyFill="true">
      <alignment vertical="center"/>
    </xf>
    <xf numFmtId="0" fontId="1" fillId="0" borderId="0" xfId="0" applyFont="true" applyFill="true" applyAlignment="true">
      <alignment horizontal="center" vertical="center" wrapText="true"/>
    </xf>
    <xf numFmtId="0" fontId="1" fillId="0" borderId="0" xfId="0" applyFont="true" applyFill="true" applyAlignment="true">
      <alignment horizontal="center" vertical="center"/>
    </xf>
    <xf numFmtId="0" fontId="1" fillId="0" borderId="0" xfId="0" applyFont="true" applyFill="true" applyAlignment="true">
      <alignment vertical="center" wrapText="true"/>
    </xf>
    <xf numFmtId="0" fontId="2" fillId="0" borderId="0" xfId="0" applyFont="true" applyFill="true" applyAlignment="true">
      <alignment horizontal="center"/>
    </xf>
    <xf numFmtId="0" fontId="2" fillId="0" borderId="0" xfId="0" applyFont="true" applyFill="true" applyAlignment="true">
      <alignment horizontal="center" wrapText="true"/>
    </xf>
    <xf numFmtId="0" fontId="3" fillId="0" borderId="1" xfId="0" applyFont="true" applyFill="true" applyBorder="true" applyAlignment="true">
      <alignment horizontal="center" vertical="center" wrapText="true"/>
    </xf>
    <xf numFmtId="176" fontId="3" fillId="0" borderId="1" xfId="0" applyNumberFormat="true" applyFont="true" applyFill="true" applyBorder="true" applyAlignment="true">
      <alignment horizontal="right" vertical="center" wrapText="true"/>
    </xf>
    <xf numFmtId="176" fontId="3" fillId="0" borderId="1" xfId="0" applyNumberFormat="true" applyFont="true" applyFill="true" applyBorder="true" applyAlignment="true" applyProtection="true">
      <alignment horizontal="right" vertical="center" shrinkToFit="true"/>
      <protection locked="false"/>
    </xf>
    <xf numFmtId="49" fontId="4" fillId="0" borderId="1" xfId="0" applyNumberFormat="true" applyFont="true" applyFill="true" applyBorder="true" applyAlignment="true">
      <alignment horizontal="left" vertical="center" wrapText="true"/>
    </xf>
    <xf numFmtId="9" fontId="3" fillId="0" borderId="1" xfId="0" applyNumberFormat="true" applyFont="true" applyFill="true" applyBorder="true" applyAlignment="true">
      <alignment horizontal="center" vertical="center" wrapText="true"/>
    </xf>
    <xf numFmtId="0" fontId="3" fillId="0" borderId="2" xfId="0" applyFont="true" applyFill="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3" fillId="0" borderId="4" xfId="0" applyFont="true" applyFill="true" applyBorder="true" applyAlignment="true">
      <alignment horizontal="center" vertical="center" wrapText="true"/>
    </xf>
    <xf numFmtId="10" fontId="3" fillId="0" borderId="5" xfId="12" applyNumberFormat="true" applyFont="true" applyFill="true" applyBorder="true" applyAlignment="true">
      <alignment horizontal="center" vertical="center" wrapText="true"/>
    </xf>
    <xf numFmtId="10" fontId="3" fillId="0" borderId="6" xfId="12" applyNumberFormat="true" applyFont="true" applyFill="true" applyBorder="true" applyAlignment="true">
      <alignment horizontal="center" vertical="center" wrapText="true"/>
    </xf>
    <xf numFmtId="0" fontId="3" fillId="0" borderId="5" xfId="0" applyFont="true" applyFill="true" applyBorder="true" applyAlignment="true">
      <alignment horizontal="center" vertical="center" wrapText="true"/>
    </xf>
    <xf numFmtId="0" fontId="3" fillId="0" borderId="6" xfId="0" applyFont="true" applyFill="true" applyBorder="true" applyAlignment="true">
      <alignment horizontal="center" vertical="center" wrapText="true"/>
    </xf>
    <xf numFmtId="0" fontId="2" fillId="0" borderId="0" xfId="0" applyFont="true" applyFill="true" applyAlignment="true">
      <alignment horizontal="center" vertical="center"/>
    </xf>
    <xf numFmtId="10" fontId="3" fillId="0" borderId="1" xfId="12" applyNumberFormat="true" applyFont="true" applyFill="true" applyBorder="true" applyAlignment="true">
      <alignment horizontal="center" vertical="center" wrapText="true"/>
    </xf>
    <xf numFmtId="0" fontId="3" fillId="0" borderId="1" xfId="0" applyFont="true" applyFill="true" applyBorder="true" applyAlignment="true">
      <alignment horizontal="center" vertical="center"/>
    </xf>
    <xf numFmtId="178" fontId="3" fillId="0" borderId="1" xfId="0" applyNumberFormat="true" applyFont="true" applyFill="true" applyBorder="true" applyAlignment="true">
      <alignment horizontal="center" vertical="center"/>
    </xf>
    <xf numFmtId="177" fontId="3" fillId="0" borderId="1" xfId="12" applyNumberFormat="true" applyFont="true" applyFill="true" applyBorder="true" applyAlignment="true">
      <alignment horizontal="center" vertical="center" wrapText="true"/>
    </xf>
    <xf numFmtId="0" fontId="5" fillId="0" borderId="1" xfId="0" applyFont="true" applyFill="true" applyBorder="true" applyAlignment="true">
      <alignment horizontal="left" vertical="center" wrapText="true"/>
    </xf>
    <xf numFmtId="0" fontId="6" fillId="0" borderId="1" xfId="0" applyFont="true" applyFill="true" applyBorder="true" applyAlignment="true">
      <alignment horizontal="center" vertical="center" wrapText="true"/>
    </xf>
    <xf numFmtId="9" fontId="6" fillId="0" borderId="1" xfId="0" applyNumberFormat="true" applyFont="true" applyFill="true" applyBorder="true" applyAlignment="true">
      <alignment horizontal="center" vertical="center" wrapText="true"/>
    </xf>
    <xf numFmtId="10" fontId="6" fillId="0" borderId="1" xfId="0" applyNumberFormat="true" applyFont="true" applyFill="true" applyBorder="true" applyAlignment="true">
      <alignment horizontal="center" vertical="center" wrapText="true"/>
    </xf>
    <xf numFmtId="10" fontId="3" fillId="0" borderId="1" xfId="0" applyNumberFormat="true" applyFont="true" applyFill="true" applyBorder="true" applyAlignment="true">
      <alignment horizontal="center" vertical="center" wrapText="true"/>
    </xf>
    <xf numFmtId="0" fontId="5" fillId="0" borderId="2" xfId="0" applyFont="true" applyFill="true" applyBorder="true" applyAlignment="true">
      <alignment horizontal="center" vertical="center" wrapText="true"/>
    </xf>
    <xf numFmtId="177" fontId="3" fillId="0" borderId="1" xfId="0" applyNumberFormat="true" applyFont="true" applyFill="true" applyBorder="true" applyAlignment="true">
      <alignment horizontal="center" vertical="center" wrapText="true"/>
    </xf>
    <xf numFmtId="0" fontId="3" fillId="0" borderId="1" xfId="0" applyFont="true" applyFill="true" applyBorder="true" applyAlignment="true">
      <alignment horizontal="left" vertical="center" wrapText="true"/>
    </xf>
    <xf numFmtId="10" fontId="3" fillId="0" borderId="1" xfId="12" applyNumberFormat="true" applyFont="true" applyFill="true" applyBorder="true" applyAlignment="true" applyProtection="true">
      <alignment horizontal="center" vertical="center" wrapText="true"/>
    </xf>
    <xf numFmtId="0" fontId="3" fillId="0" borderId="2" xfId="0" applyFont="true" applyFill="true" applyBorder="true" applyAlignment="true">
      <alignment horizontal="left" vertical="center" wrapText="true"/>
    </xf>
    <xf numFmtId="0" fontId="4" fillId="0" borderId="1" xfId="0" applyFont="true" applyFill="true" applyBorder="true" applyAlignment="true">
      <alignment horizontal="center" vertical="center" wrapText="true"/>
    </xf>
    <xf numFmtId="177" fontId="1" fillId="0" borderId="0" xfId="0" applyNumberFormat="true" applyFont="true" applyFill="true">
      <alignment vertical="center"/>
    </xf>
    <xf numFmtId="10" fontId="1" fillId="0" borderId="0" xfId="12" applyNumberFormat="true" applyFont="true" applyFill="true">
      <alignment vertical="center"/>
    </xf>
    <xf numFmtId="0" fontId="4" fillId="0" borderId="7" xfId="0" applyFont="true" applyFill="true" applyBorder="true" applyAlignment="true">
      <alignment horizontal="left" vertical="center" wrapText="true"/>
    </xf>
    <xf numFmtId="0" fontId="4" fillId="0" borderId="0" xfId="0" applyFont="true" applyFill="true" applyAlignment="true">
      <alignment horizontal="left" vertical="center" wrapText="true"/>
    </xf>
    <xf numFmtId="0" fontId="7" fillId="0" borderId="8" xfId="0" applyFont="true" applyFill="true" applyBorder="true">
      <alignment vertical="center"/>
    </xf>
    <xf numFmtId="49" fontId="4" fillId="0" borderId="9" xfId="0" applyNumberFormat="true" applyFont="true" applyFill="true" applyBorder="true" applyAlignment="true">
      <alignment vertical="center" wrapText="true"/>
    </xf>
    <xf numFmtId="0" fontId="1" fillId="0" borderId="0" xfId="0" applyFont="true" applyFill="true" applyAlignment="true">
      <alignment vertical="center"/>
    </xf>
    <xf numFmtId="4" fontId="8" fillId="0" borderId="10" xfId="0" applyNumberFormat="true" applyFont="true" applyFill="true" applyBorder="true" applyAlignment="true">
      <alignment horizontal="right" vertical="center" wrapText="true" shrinkToFit="true"/>
    </xf>
    <xf numFmtId="4" fontId="3" fillId="0" borderId="10" xfId="0" applyNumberFormat="true" applyFont="true" applyFill="true" applyBorder="true" applyAlignment="true">
      <alignment horizontal="right" vertical="center" shrinkToFit="true"/>
    </xf>
  </cellXfs>
  <cellStyles count="50">
    <cellStyle name="常规" xfId="0" builtinId="0"/>
    <cellStyle name="常规_2007年行政单位基层表样表"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60% - 强调文字颜色 6" xfId="30" builtinId="52"/>
    <cellStyle name="输入" xfId="31" builtinId="20"/>
    <cellStyle name="输出" xfId="32" builtinId="21"/>
    <cellStyle name="检查单元格" xfId="33" builtinId="23"/>
    <cellStyle name="链接单元格" xfId="34" builtinId="24"/>
    <cellStyle name="60% - 强调文字颜色 1" xfId="35" builtinId="32"/>
    <cellStyle name="60% - 强调文字颜色 3" xfId="36" builtinId="40"/>
    <cellStyle name="注释" xfId="37" builtinId="10"/>
    <cellStyle name="标题" xfId="38" builtinId="15"/>
    <cellStyle name="好" xfId="39" builtinId="26"/>
    <cellStyle name="标题 4" xfId="40" builtinId="19"/>
    <cellStyle name="强调文字颜色 1" xfId="41" builtinId="29"/>
    <cellStyle name="适中" xfId="42" builtinId="28"/>
    <cellStyle name="20% - 强调文字颜色 1" xfId="43" builtinId="30"/>
    <cellStyle name="差" xfId="44" builtinId="27"/>
    <cellStyle name="强调文字颜色 2" xfId="45" builtinId="33"/>
    <cellStyle name="40% - 强调文字颜色 1" xfId="46" builtinId="31"/>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L63"/>
  <sheetViews>
    <sheetView tabSelected="1" zoomScale="115" zoomScaleNormal="115" topLeftCell="A15" workbookViewId="0">
      <selection activeCell="D24" sqref="D24"/>
    </sheetView>
  </sheetViews>
  <sheetFormatPr defaultColWidth="9" defaultRowHeight="14.25"/>
  <cols>
    <col min="1" max="1" width="9" style="1"/>
    <col min="2" max="2" width="9.73333333333333" style="1" customWidth="true"/>
    <col min="3" max="3" width="36.5416666666667" style="2" customWidth="true"/>
    <col min="4" max="4" width="47.3666666666667" style="3" customWidth="true"/>
    <col min="5" max="5" width="52.9083333333333" style="3" customWidth="true"/>
    <col min="6" max="6" width="13" style="1" customWidth="true"/>
    <col min="7" max="7" width="9" style="1" customWidth="true"/>
    <col min="8" max="8" width="39.4583333333333" style="1" customWidth="true"/>
    <col min="9" max="9" width="32.0916666666667" style="1" customWidth="true"/>
    <col min="10" max="10" width="17" style="1" hidden="true" customWidth="true"/>
    <col min="11" max="11" width="33.5" style="4" hidden="true" customWidth="true"/>
    <col min="12" max="12" width="14" style="1" hidden="true" customWidth="true"/>
    <col min="13" max="16384" width="9" style="1"/>
  </cols>
  <sheetData>
    <row r="1" ht="29.25" spans="1:9">
      <c r="A1" s="5" t="s">
        <v>0</v>
      </c>
      <c r="B1" s="5"/>
      <c r="C1" s="6"/>
      <c r="D1" s="5"/>
      <c r="E1" s="5"/>
      <c r="F1" s="5"/>
      <c r="G1" s="5"/>
      <c r="H1" s="19"/>
      <c r="I1" s="5"/>
    </row>
    <row r="2" ht="22" customHeight="true" spans="1:9">
      <c r="A2" s="7" t="s">
        <v>1</v>
      </c>
      <c r="B2" s="7"/>
      <c r="C2" s="7"/>
      <c r="D2" s="7"/>
      <c r="E2" s="7"/>
      <c r="F2" s="7"/>
      <c r="G2" s="7"/>
      <c r="H2" s="7"/>
      <c r="I2" s="7"/>
    </row>
    <row r="3" ht="28" customHeight="true" spans="1:9">
      <c r="A3" s="7" t="s">
        <v>2</v>
      </c>
      <c r="B3" s="7" t="s">
        <v>3</v>
      </c>
      <c r="C3" s="7" t="s">
        <v>4</v>
      </c>
      <c r="D3" s="7" t="s">
        <v>5</v>
      </c>
      <c r="E3" s="7" t="s">
        <v>6</v>
      </c>
      <c r="F3" s="7" t="s">
        <v>7</v>
      </c>
      <c r="G3" s="7" t="s">
        <v>8</v>
      </c>
      <c r="H3" s="7" t="s">
        <v>9</v>
      </c>
      <c r="I3" s="7" t="s">
        <v>10</v>
      </c>
    </row>
    <row r="4" ht="27" customHeight="true" spans="1:10">
      <c r="A4" s="7" t="s">
        <v>11</v>
      </c>
      <c r="B4" s="7" t="s">
        <v>12</v>
      </c>
      <c r="C4" s="8">
        <f>C5+C6+C7</f>
        <v>1030642.44931</v>
      </c>
      <c r="D4" s="8">
        <f>D5+D6+D7</f>
        <v>860713.557137</v>
      </c>
      <c r="E4" s="20">
        <f>D4/C4</f>
        <v>0.83512333274574</v>
      </c>
      <c r="F4" s="21">
        <v>20</v>
      </c>
      <c r="G4" s="22">
        <f>F4*E4</f>
        <v>16.7024666549148</v>
      </c>
      <c r="H4" s="7" t="s">
        <v>13</v>
      </c>
      <c r="I4" s="12" t="s">
        <v>14</v>
      </c>
      <c r="J4" s="1">
        <v>1066457.105011</v>
      </c>
    </row>
    <row r="5" ht="29" customHeight="true" spans="1:11">
      <c r="A5" s="7"/>
      <c r="B5" s="7" t="s">
        <v>15</v>
      </c>
      <c r="C5" s="9">
        <v>299809.933225</v>
      </c>
      <c r="D5" s="9">
        <v>279620.2036</v>
      </c>
      <c r="E5" s="7" t="s">
        <v>16</v>
      </c>
      <c r="F5" s="21"/>
      <c r="G5" s="22"/>
      <c r="H5" s="7"/>
      <c r="I5" s="13"/>
      <c r="J5" s="1">
        <f>C5/10000</f>
        <v>29.9809933225</v>
      </c>
      <c r="K5" s="1">
        <f>D5/10000</f>
        <v>27.96202036</v>
      </c>
    </row>
    <row r="6" ht="32" customHeight="true" spans="1:11">
      <c r="A6" s="7"/>
      <c r="B6" s="7" t="s">
        <v>17</v>
      </c>
      <c r="C6" s="9">
        <v>730580.672129</v>
      </c>
      <c r="D6" s="9">
        <v>580866.072215</v>
      </c>
      <c r="E6" s="7"/>
      <c r="F6" s="21"/>
      <c r="G6" s="22"/>
      <c r="H6" s="7"/>
      <c r="I6" s="13"/>
      <c r="J6" s="1">
        <f>C6/10000</f>
        <v>73.0580672129</v>
      </c>
      <c r="K6" s="1">
        <f>D6/10000</f>
        <v>58.0866072215</v>
      </c>
    </row>
    <row r="7" ht="37" customHeight="true" spans="1:11">
      <c r="A7" s="7"/>
      <c r="B7" s="7" t="s">
        <v>18</v>
      </c>
      <c r="C7" s="9">
        <v>251.843956</v>
      </c>
      <c r="D7" s="9">
        <v>227.281322</v>
      </c>
      <c r="E7" s="7"/>
      <c r="F7" s="21"/>
      <c r="G7" s="22"/>
      <c r="H7" s="7"/>
      <c r="I7" s="14"/>
      <c r="J7" s="1">
        <f>C7/10000</f>
        <v>0.0251843956</v>
      </c>
      <c r="K7" s="1">
        <f>D7/10000</f>
        <v>0.0227281322</v>
      </c>
    </row>
    <row r="8" spans="1:9">
      <c r="A8" s="7" t="s">
        <v>19</v>
      </c>
      <c r="B8" s="7"/>
      <c r="C8" s="7"/>
      <c r="D8" s="7"/>
      <c r="E8" s="7"/>
      <c r="F8" s="7"/>
      <c r="G8" s="7"/>
      <c r="H8" s="7"/>
      <c r="I8" s="7"/>
    </row>
    <row r="9" spans="1:10">
      <c r="A9" s="7" t="s">
        <v>20</v>
      </c>
      <c r="B9" s="7" t="s">
        <v>3</v>
      </c>
      <c r="C9" s="7" t="s">
        <v>21</v>
      </c>
      <c r="D9" s="7" t="s">
        <v>22</v>
      </c>
      <c r="E9" s="7" t="s">
        <v>23</v>
      </c>
      <c r="F9" s="7" t="s">
        <v>7</v>
      </c>
      <c r="G9" s="7" t="s">
        <v>8</v>
      </c>
      <c r="H9" s="7" t="s">
        <v>9</v>
      </c>
      <c r="I9" s="7" t="s">
        <v>10</v>
      </c>
      <c r="J9" s="1" t="s">
        <v>24</v>
      </c>
    </row>
    <row r="10" ht="24" spans="1:12">
      <c r="A10" s="7" t="s">
        <v>25</v>
      </c>
      <c r="B10" s="7" t="s">
        <v>26</v>
      </c>
      <c r="C10" s="10" t="s">
        <v>27</v>
      </c>
      <c r="D10" s="7" t="s">
        <v>28</v>
      </c>
      <c r="E10" s="7" t="s">
        <v>28</v>
      </c>
      <c r="F10" s="23">
        <v>2</v>
      </c>
      <c r="G10" s="23">
        <v>2</v>
      </c>
      <c r="H10" s="24" t="s">
        <v>29</v>
      </c>
      <c r="I10" s="7" t="s">
        <v>30</v>
      </c>
      <c r="J10" s="37" t="s">
        <v>31</v>
      </c>
      <c r="K10" s="37" t="s">
        <v>32</v>
      </c>
      <c r="L10" s="1" t="s">
        <v>33</v>
      </c>
    </row>
    <row r="11" s="1" customFormat="true" ht="35" customHeight="true" spans="1:11">
      <c r="A11" s="7"/>
      <c r="B11" s="7"/>
      <c r="C11" s="10" t="s">
        <v>34</v>
      </c>
      <c r="D11" s="7" t="s">
        <v>35</v>
      </c>
      <c r="E11" s="25" t="s">
        <v>36</v>
      </c>
      <c r="F11" s="23">
        <v>2</v>
      </c>
      <c r="G11" s="23">
        <f>2*50/55</f>
        <v>1.81818181818182</v>
      </c>
      <c r="H11" s="24"/>
      <c r="I11" s="7"/>
      <c r="J11" s="38"/>
      <c r="K11" s="38"/>
    </row>
    <row r="12" s="1" customFormat="true" ht="28.5" spans="1:12">
      <c r="A12" s="7"/>
      <c r="B12" s="7"/>
      <c r="C12" s="10" t="s">
        <v>37</v>
      </c>
      <c r="D12" s="7" t="s">
        <v>38</v>
      </c>
      <c r="E12" s="25" t="s">
        <v>39</v>
      </c>
      <c r="F12" s="23">
        <v>2</v>
      </c>
      <c r="G12" s="23">
        <v>2</v>
      </c>
      <c r="H12" s="24"/>
      <c r="I12" s="7"/>
      <c r="J12" s="1" t="s">
        <v>40</v>
      </c>
      <c r="K12" s="4" t="s">
        <v>41</v>
      </c>
      <c r="L12" s="39" t="s">
        <v>42</v>
      </c>
    </row>
    <row r="13" ht="28.5" spans="1:12">
      <c r="A13" s="7"/>
      <c r="B13" s="7"/>
      <c r="C13" s="10" t="s">
        <v>43</v>
      </c>
      <c r="D13" s="7" t="s">
        <v>44</v>
      </c>
      <c r="E13" s="25" t="s">
        <v>45</v>
      </c>
      <c r="F13" s="23">
        <v>2</v>
      </c>
      <c r="G13" s="23">
        <v>2</v>
      </c>
      <c r="H13" s="24"/>
      <c r="I13" s="7"/>
      <c r="K13" s="4" t="s">
        <v>46</v>
      </c>
      <c r="L13" s="39" t="s">
        <v>42</v>
      </c>
    </row>
    <row r="14" ht="29" customHeight="true" spans="1:11">
      <c r="A14" s="7"/>
      <c r="B14" s="7"/>
      <c r="C14" s="10" t="s">
        <v>47</v>
      </c>
      <c r="D14" s="7" t="s">
        <v>48</v>
      </c>
      <c r="E14" s="25" t="s">
        <v>49</v>
      </c>
      <c r="F14" s="23">
        <v>4</v>
      </c>
      <c r="G14" s="23">
        <f>F14*269/359</f>
        <v>2.99721448467967</v>
      </c>
      <c r="H14" s="24"/>
      <c r="I14" s="7"/>
      <c r="J14" s="40" t="s">
        <v>50</v>
      </c>
      <c r="K14" s="40"/>
    </row>
    <row r="15" ht="30" customHeight="true" spans="1:12">
      <c r="A15" s="7"/>
      <c r="B15" s="7"/>
      <c r="C15" s="10" t="s">
        <v>51</v>
      </c>
      <c r="D15" s="7" t="s">
        <v>52</v>
      </c>
      <c r="E15" s="25" t="s">
        <v>53</v>
      </c>
      <c r="F15" s="23">
        <v>3</v>
      </c>
      <c r="G15" s="23">
        <v>3</v>
      </c>
      <c r="H15" s="24"/>
      <c r="I15" s="7"/>
      <c r="K15" s="4" t="s">
        <v>54</v>
      </c>
      <c r="L15" s="39" t="s">
        <v>42</v>
      </c>
    </row>
    <row r="16" ht="33" customHeight="true" spans="1:11">
      <c r="A16" s="7"/>
      <c r="B16" s="7"/>
      <c r="C16" s="10" t="s">
        <v>55</v>
      </c>
      <c r="D16" s="7" t="s">
        <v>56</v>
      </c>
      <c r="E16" s="26" t="s">
        <v>57</v>
      </c>
      <c r="F16" s="23">
        <v>3</v>
      </c>
      <c r="G16" s="23">
        <v>3</v>
      </c>
      <c r="H16" s="24"/>
      <c r="I16" s="7"/>
      <c r="J16" s="41" t="s">
        <v>58</v>
      </c>
      <c r="K16" s="41" t="s">
        <v>59</v>
      </c>
    </row>
    <row r="17" ht="28.5" spans="1:12">
      <c r="A17" s="7"/>
      <c r="B17" s="7"/>
      <c r="C17" s="10" t="s">
        <v>60</v>
      </c>
      <c r="D17" s="7" t="s">
        <v>61</v>
      </c>
      <c r="E17" s="27" t="s">
        <v>62</v>
      </c>
      <c r="F17" s="23">
        <v>2</v>
      </c>
      <c r="G17" s="23">
        <v>2</v>
      </c>
      <c r="H17" s="24"/>
      <c r="I17" s="7"/>
      <c r="K17" s="4" t="s">
        <v>63</v>
      </c>
      <c r="L17" s="39" t="s">
        <v>42</v>
      </c>
    </row>
    <row r="18" ht="30" customHeight="true" spans="1:12">
      <c r="A18" s="7"/>
      <c r="B18" s="7"/>
      <c r="C18" s="10" t="s">
        <v>64</v>
      </c>
      <c r="D18" s="7" t="s">
        <v>65</v>
      </c>
      <c r="E18" s="25" t="s">
        <v>66</v>
      </c>
      <c r="F18" s="23">
        <v>2</v>
      </c>
      <c r="G18" s="23">
        <f>155/175*F18</f>
        <v>1.77142857142857</v>
      </c>
      <c r="H18" s="24"/>
      <c r="I18" s="7"/>
      <c r="K18" s="4" t="s">
        <v>67</v>
      </c>
      <c r="L18" s="39" t="s">
        <v>42</v>
      </c>
    </row>
    <row r="19" ht="28.5" spans="1:12">
      <c r="A19" s="7"/>
      <c r="B19" s="7"/>
      <c r="C19" s="10" t="s">
        <v>68</v>
      </c>
      <c r="D19" s="7" t="s">
        <v>69</v>
      </c>
      <c r="E19" s="25" t="s">
        <v>70</v>
      </c>
      <c r="F19" s="23">
        <v>3</v>
      </c>
      <c r="G19" s="23">
        <v>3</v>
      </c>
      <c r="H19" s="24"/>
      <c r="I19" s="7"/>
      <c r="K19" s="4" t="s">
        <v>71</v>
      </c>
      <c r="L19" s="39" t="s">
        <v>42</v>
      </c>
    </row>
    <row r="20" ht="28.5" spans="1:12">
      <c r="A20" s="7"/>
      <c r="B20" s="7"/>
      <c r="C20" s="10" t="s">
        <v>72</v>
      </c>
      <c r="D20" s="7" t="s">
        <v>73</v>
      </c>
      <c r="E20" s="25" t="s">
        <v>74</v>
      </c>
      <c r="F20" s="23">
        <v>2</v>
      </c>
      <c r="G20" s="23">
        <v>2</v>
      </c>
      <c r="H20" s="24"/>
      <c r="I20" s="7"/>
      <c r="K20" s="4" t="s">
        <v>75</v>
      </c>
      <c r="L20" s="39" t="s">
        <v>76</v>
      </c>
    </row>
    <row r="21" ht="28.5" spans="1:12">
      <c r="A21" s="7"/>
      <c r="B21" s="7"/>
      <c r="C21" s="10" t="s">
        <v>77</v>
      </c>
      <c r="D21" s="7" t="s">
        <v>78</v>
      </c>
      <c r="E21" s="27">
        <v>1</v>
      </c>
      <c r="F21" s="23">
        <v>2</v>
      </c>
      <c r="G21" s="23">
        <v>2</v>
      </c>
      <c r="H21" s="24"/>
      <c r="I21" s="7"/>
      <c r="K21" s="4" t="s">
        <v>79</v>
      </c>
      <c r="L21" s="39" t="s">
        <v>76</v>
      </c>
    </row>
    <row r="22" ht="28.5" spans="1:12">
      <c r="A22" s="7"/>
      <c r="B22" s="7"/>
      <c r="C22" s="10" t="s">
        <v>80</v>
      </c>
      <c r="D22" s="7" t="s">
        <v>78</v>
      </c>
      <c r="E22" s="28">
        <v>0.997</v>
      </c>
      <c r="F22" s="23">
        <v>2</v>
      </c>
      <c r="G22" s="23">
        <v>2</v>
      </c>
      <c r="H22" s="24"/>
      <c r="I22" s="7"/>
      <c r="K22" s="4" t="s">
        <v>81</v>
      </c>
      <c r="L22" s="39" t="s">
        <v>42</v>
      </c>
    </row>
    <row r="23" ht="28.5" spans="1:12">
      <c r="A23" s="7"/>
      <c r="B23" s="7"/>
      <c r="C23" s="10" t="s">
        <v>82</v>
      </c>
      <c r="D23" s="7" t="s">
        <v>83</v>
      </c>
      <c r="E23" s="28">
        <v>0.9993</v>
      </c>
      <c r="F23" s="23">
        <v>2</v>
      </c>
      <c r="G23" s="23">
        <v>2</v>
      </c>
      <c r="H23" s="24"/>
      <c r="I23" s="7"/>
      <c r="K23" s="4" t="s">
        <v>71</v>
      </c>
      <c r="L23" s="39" t="s">
        <v>42</v>
      </c>
    </row>
    <row r="24" ht="28.5" spans="1:12">
      <c r="A24" s="7"/>
      <c r="B24" s="7"/>
      <c r="C24" s="10" t="s">
        <v>84</v>
      </c>
      <c r="D24" s="7" t="s">
        <v>85</v>
      </c>
      <c r="E24" s="11">
        <v>1</v>
      </c>
      <c r="F24" s="23">
        <v>2</v>
      </c>
      <c r="G24" s="23">
        <v>2</v>
      </c>
      <c r="H24" s="24"/>
      <c r="I24" s="7"/>
      <c r="K24" s="4" t="s">
        <v>86</v>
      </c>
      <c r="L24" s="39" t="s">
        <v>42</v>
      </c>
    </row>
    <row r="25" ht="28.5" spans="1:12">
      <c r="A25" s="7"/>
      <c r="B25" s="7"/>
      <c r="C25" s="10" t="s">
        <v>87</v>
      </c>
      <c r="D25" s="11">
        <v>1</v>
      </c>
      <c r="E25" s="11">
        <v>1</v>
      </c>
      <c r="F25" s="23">
        <v>2</v>
      </c>
      <c r="G25" s="23">
        <v>2</v>
      </c>
      <c r="H25" s="24"/>
      <c r="I25" s="7"/>
      <c r="K25" s="4" t="s">
        <v>88</v>
      </c>
      <c r="L25" s="39" t="s">
        <v>76</v>
      </c>
    </row>
    <row r="26" spans="1:12">
      <c r="A26" s="7"/>
      <c r="B26" s="7"/>
      <c r="C26" s="10" t="s">
        <v>89</v>
      </c>
      <c r="D26" s="7" t="s">
        <v>90</v>
      </c>
      <c r="E26" s="7" t="s">
        <v>91</v>
      </c>
      <c r="F26" s="23">
        <v>2</v>
      </c>
      <c r="G26" s="23">
        <v>2</v>
      </c>
      <c r="H26" s="24"/>
      <c r="I26" s="7"/>
      <c r="L26" s="39"/>
    </row>
    <row r="27" ht="28.5" spans="1:12">
      <c r="A27" s="7"/>
      <c r="B27" s="7"/>
      <c r="C27" s="10" t="s">
        <v>92</v>
      </c>
      <c r="D27" s="7" t="s">
        <v>93</v>
      </c>
      <c r="E27" s="7" t="s">
        <v>94</v>
      </c>
      <c r="F27" s="23">
        <v>2</v>
      </c>
      <c r="G27" s="23">
        <v>2</v>
      </c>
      <c r="H27" s="24"/>
      <c r="I27" s="7"/>
      <c r="K27" s="4" t="s">
        <v>95</v>
      </c>
      <c r="L27" s="39" t="s">
        <v>76</v>
      </c>
    </row>
    <row r="28" ht="33" customHeight="true" spans="1:12">
      <c r="A28" s="7"/>
      <c r="B28" s="12" t="s">
        <v>96</v>
      </c>
      <c r="C28" s="10" t="s">
        <v>97</v>
      </c>
      <c r="D28" s="7" t="s">
        <v>98</v>
      </c>
      <c r="E28" s="7" t="s">
        <v>98</v>
      </c>
      <c r="F28" s="23">
        <v>3</v>
      </c>
      <c r="G28" s="23">
        <v>3</v>
      </c>
      <c r="H28" s="29" t="s">
        <v>99</v>
      </c>
      <c r="I28" s="12" t="s">
        <v>100</v>
      </c>
      <c r="J28" s="40" t="s">
        <v>101</v>
      </c>
      <c r="K28" s="1" t="s">
        <v>102</v>
      </c>
      <c r="L28" s="1" t="s">
        <v>42</v>
      </c>
    </row>
    <row r="29" ht="33" customHeight="true" spans="1:12">
      <c r="A29" s="7"/>
      <c r="B29" s="13"/>
      <c r="C29" s="10" t="s">
        <v>103</v>
      </c>
      <c r="D29" s="7" t="s">
        <v>85</v>
      </c>
      <c r="E29" s="27">
        <v>0.963</v>
      </c>
      <c r="F29" s="23">
        <v>3</v>
      </c>
      <c r="G29" s="23">
        <v>3</v>
      </c>
      <c r="H29" s="13"/>
      <c r="I29" s="13"/>
      <c r="J29" s="40" t="s">
        <v>104</v>
      </c>
      <c r="K29" s="1" t="s">
        <v>105</v>
      </c>
      <c r="L29" s="1" t="s">
        <v>42</v>
      </c>
    </row>
    <row r="30" ht="33" customHeight="true" spans="1:11">
      <c r="A30" s="7"/>
      <c r="B30" s="13"/>
      <c r="C30" s="10" t="s">
        <v>106</v>
      </c>
      <c r="D30" s="7" t="s">
        <v>98</v>
      </c>
      <c r="E30" s="7" t="s">
        <v>98</v>
      </c>
      <c r="F30" s="23">
        <v>3</v>
      </c>
      <c r="G30" s="23">
        <v>2.8</v>
      </c>
      <c r="H30" s="13"/>
      <c r="I30" s="13"/>
      <c r="K30" s="39" t="s">
        <v>42</v>
      </c>
    </row>
    <row r="31" ht="33" customHeight="true" spans="1:11">
      <c r="A31" s="7"/>
      <c r="B31" s="13"/>
      <c r="C31" s="10" t="s">
        <v>107</v>
      </c>
      <c r="D31" s="7" t="s">
        <v>98</v>
      </c>
      <c r="E31" s="7" t="s">
        <v>98</v>
      </c>
      <c r="F31" s="23">
        <v>3</v>
      </c>
      <c r="G31" s="23">
        <v>2.8</v>
      </c>
      <c r="H31" s="13"/>
      <c r="I31" s="13"/>
      <c r="K31" s="39" t="s">
        <v>76</v>
      </c>
    </row>
    <row r="32" s="1" customFormat="true" ht="28" customHeight="true" spans="1:12">
      <c r="A32" s="7"/>
      <c r="B32" s="13"/>
      <c r="C32" s="10" t="s">
        <v>108</v>
      </c>
      <c r="D32" s="7" t="s">
        <v>98</v>
      </c>
      <c r="E32" s="7" t="s">
        <v>98</v>
      </c>
      <c r="F32" s="23">
        <v>3</v>
      </c>
      <c r="G32" s="23">
        <v>3</v>
      </c>
      <c r="H32" s="13"/>
      <c r="I32" s="13"/>
      <c r="J32" s="40" t="s">
        <v>109</v>
      </c>
      <c r="K32" s="1" t="s">
        <v>110</v>
      </c>
      <c r="L32" s="39" t="s">
        <v>42</v>
      </c>
    </row>
    <row r="33" ht="32" customHeight="true" spans="1:11">
      <c r="A33" s="7"/>
      <c r="B33" s="14"/>
      <c r="C33" s="7" t="s">
        <v>111</v>
      </c>
      <c r="D33" s="7" t="s">
        <v>112</v>
      </c>
      <c r="E33" s="7" t="s">
        <v>113</v>
      </c>
      <c r="F33" s="23">
        <v>4</v>
      </c>
      <c r="G33" s="23">
        <v>4</v>
      </c>
      <c r="H33" s="14"/>
      <c r="I33" s="14"/>
      <c r="J33" s="41"/>
      <c r="K33" s="41"/>
    </row>
    <row r="34" ht="19" customHeight="true" spans="1:11">
      <c r="A34" s="7" t="s">
        <v>114</v>
      </c>
      <c r="B34" s="7"/>
      <c r="C34" s="7"/>
      <c r="D34" s="7"/>
      <c r="E34" s="7"/>
      <c r="F34" s="7"/>
      <c r="G34" s="7"/>
      <c r="H34" s="7"/>
      <c r="I34" s="7"/>
      <c r="K34" s="1"/>
    </row>
    <row r="35" ht="31" customHeight="true" spans="1:11">
      <c r="A35" s="7" t="s">
        <v>20</v>
      </c>
      <c r="B35" s="7" t="s">
        <v>115</v>
      </c>
      <c r="C35" s="7" t="s">
        <v>116</v>
      </c>
      <c r="D35" s="7" t="s">
        <v>22</v>
      </c>
      <c r="E35" s="7" t="s">
        <v>23</v>
      </c>
      <c r="F35" s="21" t="s">
        <v>7</v>
      </c>
      <c r="G35" s="21" t="s">
        <v>8</v>
      </c>
      <c r="H35" s="7" t="s">
        <v>9</v>
      </c>
      <c r="I35" s="7" t="s">
        <v>10</v>
      </c>
      <c r="K35" s="1"/>
    </row>
    <row r="36" ht="63.75" spans="1:11">
      <c r="A36" s="7" t="s">
        <v>117</v>
      </c>
      <c r="B36" s="7" t="s">
        <v>118</v>
      </c>
      <c r="C36" s="7" t="s">
        <v>119</v>
      </c>
      <c r="D36" s="7" t="s">
        <v>120</v>
      </c>
      <c r="E36" s="7" t="s">
        <v>121</v>
      </c>
      <c r="F36" s="21">
        <v>1</v>
      </c>
      <c r="G36" s="21">
        <v>1</v>
      </c>
      <c r="H36" s="24" t="s">
        <v>122</v>
      </c>
      <c r="I36" s="31" t="s">
        <v>123</v>
      </c>
      <c r="K36" s="1"/>
    </row>
    <row r="37" ht="114.75" spans="1:11">
      <c r="A37" s="7"/>
      <c r="B37" s="7"/>
      <c r="C37" s="7" t="s">
        <v>124</v>
      </c>
      <c r="D37" s="7" t="s">
        <v>125</v>
      </c>
      <c r="E37" s="7" t="s">
        <v>126</v>
      </c>
      <c r="F37" s="21">
        <v>2</v>
      </c>
      <c r="G37" s="21">
        <v>2</v>
      </c>
      <c r="H37" s="24" t="s">
        <v>127</v>
      </c>
      <c r="I37" s="31" t="s">
        <v>128</v>
      </c>
      <c r="K37" s="1"/>
    </row>
    <row r="38" ht="51" spans="1:11">
      <c r="A38" s="7"/>
      <c r="B38" s="7"/>
      <c r="C38" s="7" t="s">
        <v>129</v>
      </c>
      <c r="D38" s="7" t="s">
        <v>130</v>
      </c>
      <c r="E38" s="7" t="s">
        <v>131</v>
      </c>
      <c r="F38" s="21">
        <v>1</v>
      </c>
      <c r="G38" s="21">
        <v>1</v>
      </c>
      <c r="H38" s="24" t="s">
        <v>132</v>
      </c>
      <c r="I38" s="31" t="s">
        <v>133</v>
      </c>
      <c r="K38" s="1"/>
    </row>
    <row r="39" ht="114.75" spans="1:11">
      <c r="A39" s="7"/>
      <c r="B39" s="7" t="s">
        <v>134</v>
      </c>
      <c r="C39" s="7" t="s">
        <v>135</v>
      </c>
      <c r="D39" s="7" t="s">
        <v>136</v>
      </c>
      <c r="E39" s="7" t="s">
        <v>137</v>
      </c>
      <c r="F39" s="7">
        <v>4</v>
      </c>
      <c r="G39" s="30">
        <v>4</v>
      </c>
      <c r="H39" s="24" t="s">
        <v>138</v>
      </c>
      <c r="I39" s="31" t="s">
        <v>139</v>
      </c>
      <c r="K39" s="1"/>
    </row>
    <row r="40" ht="51" spans="1:11">
      <c r="A40" s="7"/>
      <c r="B40" s="7" t="s">
        <v>140</v>
      </c>
      <c r="C40" s="7" t="s">
        <v>141</v>
      </c>
      <c r="D40" s="7" t="s">
        <v>142</v>
      </c>
      <c r="E40" s="7" t="s">
        <v>142</v>
      </c>
      <c r="F40" s="7">
        <v>4</v>
      </c>
      <c r="G40" s="30">
        <v>4</v>
      </c>
      <c r="H40" s="24" t="s">
        <v>143</v>
      </c>
      <c r="I40" s="31" t="s">
        <v>144</v>
      </c>
      <c r="K40" s="1"/>
    </row>
    <row r="41" spans="1:11">
      <c r="A41" s="7"/>
      <c r="B41" s="7" t="s">
        <v>145</v>
      </c>
      <c r="C41" s="7" t="s">
        <v>146</v>
      </c>
      <c r="D41" s="7"/>
      <c r="E41" s="7" t="s">
        <v>147</v>
      </c>
      <c r="F41" s="7" t="s">
        <v>7</v>
      </c>
      <c r="G41" s="7" t="s">
        <v>8</v>
      </c>
      <c r="H41" s="31" t="s">
        <v>9</v>
      </c>
      <c r="I41" s="31" t="s">
        <v>10</v>
      </c>
      <c r="K41" s="1"/>
    </row>
    <row r="42" ht="117" customHeight="true" spans="1:11">
      <c r="A42" s="7"/>
      <c r="B42" s="7" t="s">
        <v>148</v>
      </c>
      <c r="C42" s="15">
        <v>0.2061</v>
      </c>
      <c r="D42" s="16"/>
      <c r="E42" s="32">
        <v>0.1929</v>
      </c>
      <c r="F42" s="7">
        <v>4</v>
      </c>
      <c r="G42" s="30">
        <v>4</v>
      </c>
      <c r="H42" s="33" t="s">
        <v>149</v>
      </c>
      <c r="I42" s="31" t="s">
        <v>150</v>
      </c>
      <c r="J42" s="4"/>
      <c r="K42" s="1"/>
    </row>
    <row r="43" ht="47" customHeight="true" spans="1:12">
      <c r="A43" s="7"/>
      <c r="B43" s="7" t="s">
        <v>151</v>
      </c>
      <c r="C43" s="17" t="s">
        <v>16</v>
      </c>
      <c r="D43" s="18"/>
      <c r="E43" s="20">
        <v>-0.0777773535645185</v>
      </c>
      <c r="F43" s="7">
        <v>4</v>
      </c>
      <c r="G43" s="30">
        <v>4</v>
      </c>
      <c r="H43" s="31" t="s">
        <v>152</v>
      </c>
      <c r="I43" s="31" t="s">
        <v>153</v>
      </c>
      <c r="J43" s="42"/>
      <c r="K43" s="1"/>
      <c r="L43" s="43"/>
    </row>
    <row r="44" ht="23" customHeight="true" spans="1:12">
      <c r="A44" s="7" t="s">
        <v>154</v>
      </c>
      <c r="B44" s="7"/>
      <c r="C44" s="7"/>
      <c r="D44" s="7"/>
      <c r="E44" s="7"/>
      <c r="F44" s="30">
        <f>F43+F42+F40+F39+F38+F37+F36+SUM(F28:F33)+SUM(F10:F27)+F4</f>
        <v>100</v>
      </c>
      <c r="G44" s="30">
        <f>G43+G42+G40+G39+G38+G37+G36+SUM(G28:G33)+SUM(G10:G27)+G4</f>
        <v>94.8892915292049</v>
      </c>
      <c r="H44" s="34"/>
      <c r="I44" s="34"/>
      <c r="K44" s="1"/>
      <c r="L44" s="36"/>
    </row>
    <row r="55" spans="7:7">
      <c r="G55" s="35"/>
    </row>
    <row r="57" spans="7:7">
      <c r="G57" s="36"/>
    </row>
    <row r="63" spans="7:7">
      <c r="G63" s="36"/>
    </row>
  </sheetData>
  <autoFilter ref="A9:L44">
    <extLst/>
  </autoFilter>
  <mergeCells count="24">
    <mergeCell ref="A1:I1"/>
    <mergeCell ref="A2:I2"/>
    <mergeCell ref="A8:I8"/>
    <mergeCell ref="A34:I34"/>
    <mergeCell ref="C41:D41"/>
    <mergeCell ref="C42:D42"/>
    <mergeCell ref="C43:D43"/>
    <mergeCell ref="A44:E44"/>
    <mergeCell ref="H44:I44"/>
    <mergeCell ref="A4:A7"/>
    <mergeCell ref="A10:A33"/>
    <mergeCell ref="A36:A43"/>
    <mergeCell ref="B10:B27"/>
    <mergeCell ref="B28:B33"/>
    <mergeCell ref="B36:B38"/>
    <mergeCell ref="E5:E7"/>
    <mergeCell ref="F4:F7"/>
    <mergeCell ref="G4:G7"/>
    <mergeCell ref="H4:H7"/>
    <mergeCell ref="H10:H27"/>
    <mergeCell ref="H28:H33"/>
    <mergeCell ref="I4:I7"/>
    <mergeCell ref="I10:I27"/>
    <mergeCell ref="I28:I33"/>
  </mergeCells>
  <pageMargins left="0.196527777777778" right="0.156944444444444" top="0.511805555555556" bottom="0.196527777777778" header="0.3" footer="0.0784722222222222"/>
  <pageSetup paperSize="9" scale="4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2024年评分表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dcterms:created xsi:type="dcterms:W3CDTF">2022-06-03T10:59:00Z</dcterms:created>
  <dcterms:modified xsi:type="dcterms:W3CDTF">2025-08-26T11:13:19Z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56FB44DF4ED640E1A4C5D0E7F32ECBE3_13</vt:lpwstr>
  </property>
  <property fmtid="{D5CDD505-2E9C-101B-9397-08002B2CF9AE}" pid="3" name="KSOProductBuildVer">
    <vt:lpwstr>2052-11.8.2.10587</vt:lpwstr>
  </property>
  <property fmtid="{D5CDD505-2E9C-101B-9397-08002B2CF9AE}" pid="4" name="KSOReadingLayout">
    <vt:bool>true</vt:bool>
  </property>
</Properties>
</file>